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people.ey.com/personal/margaux_buguet_fr_ey_com/Documents/Documents/ANS/12- Accompagnement/Questionnaire autoévaluation/Questionnaire sanitaire/"/>
    </mc:Choice>
  </mc:AlternateContent>
  <xr:revisionPtr revIDLastSave="225" documentId="8_{69260398-9B34-43C6-8F65-8A5DEA3E3AC5}" xr6:coauthVersionLast="46" xr6:coauthVersionMax="46" xr10:uidLastSave="{A932E46E-55C9-416E-B83F-2FB4EDA9E82C}"/>
  <bookViews>
    <workbookView xWindow="-110" yWindow="-110" windowWidth="19420" windowHeight="10420" firstSheet="1" activeTab="2" xr2:uid="{43C733DA-55AA-4D8D-8783-6C4D60CCC455}"/>
  </bookViews>
  <sheets>
    <sheet name="Menu principal (2)" sheetId="24" state="hidden" r:id="rId1"/>
    <sheet name="Mode d'emploi" sheetId="23" r:id="rId2"/>
    <sheet name="0. Avant de débuter" sheetId="21" r:id="rId3"/>
    <sheet name="Menu principal" sheetId="30" r:id="rId4"/>
    <sheet name="I.Organisation IV" sheetId="15" r:id="rId5"/>
    <sheet name="II.Vérification identités" sheetId="12" r:id="rId6"/>
    <sheet name="III.Création identités" sheetId="14" r:id="rId7"/>
    <sheet name="IV.Modification identités" sheetId="13" r:id="rId8"/>
    <sheet name="V. Qualité complétude identités" sheetId="11" r:id="rId9"/>
    <sheet name="VI. Gestion identités" sheetId="10" r:id="rId10"/>
    <sheet name="VII. Etat des lieux SI" sheetId="16" r:id="rId11"/>
    <sheet name="VIII. Pilotage" sheetId="28" r:id="rId12"/>
    <sheet name="PLAN ACTIONS" sheetId="9" r:id="rId13"/>
    <sheet name="Feuil3" sheetId="19" state="hidden" r:id="rId14"/>
    <sheet name="Recapitulatif livrables" sheetId="26" r:id="rId15"/>
    <sheet name="GLOSSAIRE" sheetId="27" r:id="rId16"/>
    <sheet name="ETP dédiés - extrait RNIV 2" sheetId="20" r:id="rId17"/>
    <sheet name="Liste" sheetId="3" state="hidden" r:id="rId18"/>
  </sheets>
  <definedNames>
    <definedName name="_xlnm._FilterDatabase" localSheetId="12" hidden="1">'PLAN ACTIONS'!$A$4:$G$53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9" i="9" l="1"/>
  <c r="E68" i="9"/>
  <c r="E19" i="9"/>
  <c r="E17" i="9"/>
  <c r="C78" i="9" l="1"/>
  <c r="C77" i="9"/>
  <c r="D78" i="9"/>
  <c r="D77" i="9"/>
  <c r="E77" i="9" s="1"/>
  <c r="D79" i="9"/>
  <c r="E79" i="9" s="1"/>
  <c r="G79" i="9" s="1"/>
  <c r="G19" i="9"/>
  <c r="E78" i="9" l="1"/>
  <c r="G78" i="9" s="1"/>
  <c r="D20" i="9"/>
  <c r="E20" i="9" s="1"/>
  <c r="G20" i="9" s="1"/>
  <c r="D18" i="9" l="1"/>
  <c r="E18" i="9" l="1"/>
  <c r="G18" i="9" s="1"/>
  <c r="D110" i="9"/>
  <c r="E110" i="9" s="1"/>
  <c r="G110" i="9" s="1"/>
  <c r="C110" i="9"/>
  <c r="C100" i="9" l="1"/>
  <c r="C85" i="9"/>
  <c r="C80" i="9"/>
  <c r="C54" i="9"/>
  <c r="D26" i="9"/>
  <c r="D6" i="9"/>
  <c r="E6" i="9" s="1"/>
  <c r="G6" i="9" s="1"/>
  <c r="D5" i="9"/>
  <c r="E5" i="9" s="1"/>
  <c r="G5" i="9" s="1"/>
  <c r="D122" i="9" l="1"/>
  <c r="E122" i="9" s="1"/>
  <c r="G122" i="9" s="1"/>
  <c r="C122" i="9"/>
  <c r="D58" i="9"/>
  <c r="E58" i="9" s="1"/>
  <c r="G58" i="9" s="1"/>
  <c r="D56" i="9"/>
  <c r="E56" i="9" s="1"/>
  <c r="G56" i="9" s="1"/>
  <c r="D55" i="9"/>
  <c r="E55" i="9" s="1"/>
  <c r="G55" i="9" s="1"/>
  <c r="D54" i="9"/>
  <c r="E54" i="9" s="1"/>
  <c r="G54" i="9" s="1"/>
  <c r="D31" i="9"/>
  <c r="E31" i="9" s="1"/>
  <c r="G31" i="9" s="1"/>
  <c r="D30" i="9"/>
  <c r="E30" i="9" s="1"/>
  <c r="G30" i="9" s="1"/>
  <c r="D12" i="9"/>
  <c r="E12" i="9" s="1"/>
  <c r="G12" i="9" s="1"/>
  <c r="D13" i="9"/>
  <c r="E13" i="9" s="1"/>
  <c r="D8" i="9"/>
  <c r="E8" i="9" s="1"/>
  <c r="G8" i="9" l="1"/>
  <c r="D136" i="9"/>
  <c r="E136" i="9" s="1"/>
  <c r="D135" i="9"/>
  <c r="C97" i="9"/>
  <c r="D95" i="9"/>
  <c r="E95" i="9" s="1"/>
  <c r="G95" i="9" s="1"/>
  <c r="E135" i="9" l="1"/>
  <c r="G135" i="9" s="1"/>
  <c r="D25" i="9"/>
  <c r="E25" i="9" s="1"/>
  <c r="D24" i="9"/>
  <c r="E24" i="9" s="1"/>
  <c r="G24" i="9" s="1"/>
  <c r="D23" i="9"/>
  <c r="E23" i="9" s="1"/>
  <c r="G23" i="9" s="1"/>
  <c r="D22" i="9"/>
  <c r="E22" i="9" s="1"/>
  <c r="G22" i="9" s="1"/>
  <c r="D134" i="9"/>
  <c r="D133" i="9"/>
  <c r="D132" i="9"/>
  <c r="D131" i="9"/>
  <c r="D130" i="9"/>
  <c r="D129" i="9"/>
  <c r="D128" i="9"/>
  <c r="D127" i="9"/>
  <c r="D126" i="9"/>
  <c r="D125" i="9"/>
  <c r="D124" i="9"/>
  <c r="D29" i="9"/>
  <c r="D11" i="9"/>
  <c r="E11" i="9" s="1"/>
  <c r="D10" i="9"/>
  <c r="E10" i="9" l="1"/>
  <c r="G10" i="9" s="1"/>
  <c r="G11" i="9"/>
  <c r="D118" i="9"/>
  <c r="E118" i="9" s="1"/>
  <c r="G136" i="9"/>
  <c r="E134" i="9"/>
  <c r="G134" i="9" s="1"/>
  <c r="E133" i="9"/>
  <c r="E132" i="9"/>
  <c r="E131" i="9"/>
  <c r="G131" i="9" s="1"/>
  <c r="E130" i="9"/>
  <c r="G130" i="9" s="1"/>
  <c r="E129" i="9"/>
  <c r="E128" i="9"/>
  <c r="E127" i="9"/>
  <c r="E126" i="9"/>
  <c r="G126" i="9" s="1"/>
  <c r="E125" i="9"/>
  <c r="E124" i="9"/>
  <c r="G133" i="9" l="1"/>
  <c r="G132" i="9"/>
  <c r="G129" i="9"/>
  <c r="G128" i="9"/>
  <c r="G127" i="9"/>
  <c r="G125" i="9"/>
  <c r="G124" i="9"/>
  <c r="B11" i="19"/>
  <c r="C28" i="9"/>
  <c r="A10" i="19" s="1"/>
  <c r="D81" i="9" l="1"/>
  <c r="E81" i="9" s="1"/>
  <c r="G25" i="9"/>
  <c r="D21" i="9"/>
  <c r="E21" i="9" s="1"/>
  <c r="D17" i="9"/>
  <c r="D16" i="9"/>
  <c r="E16" i="9" s="1"/>
  <c r="D15" i="9"/>
  <c r="D14" i="9"/>
  <c r="G13" i="9"/>
  <c r="D9" i="9"/>
  <c r="D7" i="9"/>
  <c r="E14" i="9" l="1"/>
  <c r="G14" i="9" s="1"/>
  <c r="E7" i="9"/>
  <c r="G7" i="9" s="1"/>
  <c r="E9" i="9"/>
  <c r="G9" i="9" s="1"/>
  <c r="E15" i="9"/>
  <c r="G15" i="9" s="1"/>
  <c r="G21" i="9"/>
  <c r="G17" i="9"/>
  <c r="G16" i="9"/>
  <c r="D53" i="9"/>
  <c r="E53" i="9" s="1"/>
  <c r="G53" i="9" s="1"/>
  <c r="D52" i="9"/>
  <c r="E52" i="9" s="1"/>
  <c r="D51" i="9"/>
  <c r="E51" i="9" s="1"/>
  <c r="D50" i="9"/>
  <c r="E50" i="9" s="1"/>
  <c r="D49" i="9"/>
  <c r="E49" i="9" s="1"/>
  <c r="G49" i="9" s="1"/>
  <c r="G50" i="9" l="1"/>
  <c r="G51" i="9"/>
  <c r="G52" i="9"/>
  <c r="D46" i="9"/>
  <c r="D45" i="9"/>
  <c r="D44" i="9"/>
  <c r="D38" i="9"/>
  <c r="D33" i="9"/>
  <c r="D48" i="9"/>
  <c r="D60" i="9"/>
  <c r="E60" i="9" s="1"/>
  <c r="D59" i="9"/>
  <c r="D93" i="9"/>
  <c r="E93" i="9" s="1"/>
  <c r="G93" i="9" s="1"/>
  <c r="D123" i="9"/>
  <c r="D108" i="9"/>
  <c r="D107" i="9"/>
  <c r="E108" i="9" l="1"/>
  <c r="G108" i="9" s="1"/>
  <c r="E44" i="9"/>
  <c r="G44" i="9" s="1"/>
  <c r="E45" i="9"/>
  <c r="G45" i="9" s="1"/>
  <c r="E46" i="9"/>
  <c r="G46" i="9" s="1"/>
  <c r="E107" i="9"/>
  <c r="G107" i="9" s="1"/>
  <c r="E123" i="9"/>
  <c r="G123" i="9" s="1"/>
  <c r="E38" i="9"/>
  <c r="G38" i="9" s="1"/>
  <c r="E59" i="9"/>
  <c r="G59" i="9" s="1"/>
  <c r="G60" i="9"/>
  <c r="E48" i="9"/>
  <c r="G48" i="9" s="1"/>
  <c r="D121" i="9"/>
  <c r="E121" i="9" s="1"/>
  <c r="G121" i="9" s="1"/>
  <c r="D115" i="9"/>
  <c r="E115" i="9" s="1"/>
  <c r="G115" i="9" s="1"/>
  <c r="D109" i="9"/>
  <c r="E109" i="9" s="1"/>
  <c r="D106" i="9"/>
  <c r="E106" i="9" s="1"/>
  <c r="D105" i="9"/>
  <c r="E105" i="9" s="1"/>
  <c r="G105" i="9" s="1"/>
  <c r="B17" i="19" l="1"/>
  <c r="B2" i="19"/>
  <c r="D17" i="19" l="1"/>
  <c r="B21" i="19"/>
  <c r="B10" i="19"/>
  <c r="D10" i="19" s="1"/>
  <c r="B7" i="19"/>
  <c r="D7" i="19" s="1"/>
  <c r="D57" i="9"/>
  <c r="E57" i="9" s="1"/>
  <c r="D61" i="9"/>
  <c r="E61" i="9" s="1"/>
  <c r="G61" i="9" s="1"/>
  <c r="D27" i="9"/>
  <c r="D19" i="19" l="1"/>
  <c r="E19" i="19" s="1"/>
  <c r="D21" i="19" s="1"/>
  <c r="D114" i="9"/>
  <c r="E114" i="9" s="1"/>
  <c r="E33" i="9" l="1"/>
  <c r="D47" i="9"/>
  <c r="E47" i="9" s="1"/>
  <c r="G47" i="9" l="1"/>
  <c r="D120" i="9"/>
  <c r="E120" i="9" s="1"/>
  <c r="D119" i="9"/>
  <c r="E119" i="9" s="1"/>
  <c r="D117" i="9"/>
  <c r="E117" i="9" s="1"/>
  <c r="D116" i="9"/>
  <c r="G114" i="9"/>
  <c r="D113" i="9"/>
  <c r="E113" i="9" s="1"/>
  <c r="G113" i="9" s="1"/>
  <c r="D112" i="9"/>
  <c r="D111" i="9"/>
  <c r="E112" i="9" l="1"/>
  <c r="G112" i="9" s="1"/>
  <c r="E111" i="9"/>
  <c r="G111" i="9" s="1"/>
  <c r="E116" i="9"/>
  <c r="G116" i="9" s="1"/>
  <c r="G117" i="9"/>
  <c r="G119" i="9"/>
  <c r="G120" i="9"/>
  <c r="G109" i="9"/>
  <c r="D43" i="9"/>
  <c r="E43" i="9" s="1"/>
  <c r="D42" i="9"/>
  <c r="E42" i="9" s="1"/>
  <c r="D41" i="9"/>
  <c r="E41" i="9" s="1"/>
  <c r="D40" i="9"/>
  <c r="E40" i="9" s="1"/>
  <c r="D39" i="9"/>
  <c r="E39" i="9" s="1"/>
  <c r="D37" i="9"/>
  <c r="E37" i="9" s="1"/>
  <c r="D36" i="9"/>
  <c r="E36" i="9" s="1"/>
  <c r="D35" i="9"/>
  <c r="D34" i="9"/>
  <c r="E34" i="9" s="1"/>
  <c r="D32" i="9"/>
  <c r="E32" i="9" s="1"/>
  <c r="D28" i="9"/>
  <c r="D69" i="9"/>
  <c r="D68" i="9"/>
  <c r="D67" i="9"/>
  <c r="E67" i="9" s="1"/>
  <c r="D66" i="9"/>
  <c r="E66" i="9" s="1"/>
  <c r="D65" i="9"/>
  <c r="E65" i="9" s="1"/>
  <c r="D64" i="9"/>
  <c r="E64" i="9" s="1"/>
  <c r="D63" i="9"/>
  <c r="E63" i="9" s="1"/>
  <c r="D62" i="9"/>
  <c r="D76" i="9"/>
  <c r="E76" i="9" s="1"/>
  <c r="D75" i="9"/>
  <c r="E75" i="9" s="1"/>
  <c r="D74" i="9"/>
  <c r="E74" i="9" s="1"/>
  <c r="D73" i="9"/>
  <c r="E73" i="9" s="1"/>
  <c r="D72" i="9"/>
  <c r="E72" i="9" s="1"/>
  <c r="D71" i="9"/>
  <c r="D70" i="9"/>
  <c r="E70" i="9" s="1"/>
  <c r="E35" i="9" l="1"/>
  <c r="G35" i="9" s="1"/>
  <c r="G36" i="9"/>
  <c r="E62" i="9"/>
  <c r="G62" i="9" s="1"/>
  <c r="E71" i="9"/>
  <c r="G71" i="9" s="1"/>
  <c r="D92" i="9"/>
  <c r="E92" i="9" s="1"/>
  <c r="D91" i="9"/>
  <c r="D90" i="9"/>
  <c r="E90" i="9" s="1"/>
  <c r="G90" i="9" s="1"/>
  <c r="D89" i="9"/>
  <c r="E89" i="9" s="1"/>
  <c r="G89" i="9" s="1"/>
  <c r="D88" i="9"/>
  <c r="E88" i="9" s="1"/>
  <c r="G88" i="9" s="1"/>
  <c r="D87" i="9"/>
  <c r="E87" i="9" s="1"/>
  <c r="G87" i="9" s="1"/>
  <c r="D86" i="9"/>
  <c r="E86" i="9" s="1"/>
  <c r="G86" i="9" s="1"/>
  <c r="D85" i="9"/>
  <c r="E85" i="9" s="1"/>
  <c r="D84" i="9"/>
  <c r="E84" i="9" s="1"/>
  <c r="D83" i="9"/>
  <c r="D82" i="9"/>
  <c r="E82" i="9" s="1"/>
  <c r="D80" i="9"/>
  <c r="E80" i="9" s="1"/>
  <c r="D104" i="9"/>
  <c r="D103" i="9"/>
  <c r="E103" i="9" s="1"/>
  <c r="G103" i="9" s="1"/>
  <c r="D102" i="9"/>
  <c r="E102" i="9" s="1"/>
  <c r="G102" i="9" s="1"/>
  <c r="D101" i="9"/>
  <c r="D100" i="9"/>
  <c r="E100" i="9" s="1"/>
  <c r="G100" i="9" s="1"/>
  <c r="D99" i="9"/>
  <c r="D98" i="9"/>
  <c r="E98" i="9" s="1"/>
  <c r="D96" i="9"/>
  <c r="D94" i="9"/>
  <c r="E94" i="9" s="1"/>
  <c r="D97" i="9"/>
  <c r="E99" i="9" l="1"/>
  <c r="G99" i="9" s="1"/>
  <c r="E97" i="9"/>
  <c r="G97" i="9" s="1"/>
  <c r="E96" i="9"/>
  <c r="G96" i="9" s="1"/>
  <c r="G106" i="9"/>
  <c r="G98" i="9"/>
  <c r="G94" i="9"/>
  <c r="E104" i="9"/>
  <c r="G104" i="9" s="1"/>
  <c r="E101" i="9"/>
  <c r="G101" i="9" s="1"/>
  <c r="E91" i="9"/>
  <c r="G91" i="9" s="1"/>
  <c r="G92" i="9"/>
  <c r="G84" i="9"/>
  <c r="E83" i="9"/>
  <c r="G83" i="9" s="1"/>
  <c r="G82" i="9"/>
  <c r="G80" i="9"/>
  <c r="G77" i="9"/>
  <c r="G85" i="9"/>
  <c r="G75" i="9"/>
  <c r="G74" i="9"/>
  <c r="G73" i="9"/>
  <c r="G72" i="9"/>
  <c r="G70" i="9"/>
  <c r="G66" i="9"/>
  <c r="G64" i="9"/>
  <c r="G63" i="9"/>
  <c r="G65" i="9"/>
  <c r="G76" i="9"/>
  <c r="G69" i="9"/>
  <c r="G68" i="9"/>
  <c r="G67" i="9"/>
  <c r="G57" i="9"/>
  <c r="G33" i="9"/>
  <c r="G43" i="9"/>
  <c r="G42" i="9"/>
  <c r="G41" i="9"/>
  <c r="G40" i="9"/>
  <c r="G39" i="9"/>
  <c r="G37" i="9"/>
  <c r="G34" i="9"/>
  <c r="G32" i="9"/>
  <c r="C35" i="9"/>
</calcChain>
</file>

<file path=xl/sharedStrings.xml><?xml version="1.0" encoding="utf-8"?>
<sst xmlns="http://schemas.openxmlformats.org/spreadsheetml/2006/main" count="892" uniqueCount="613">
  <si>
    <t>I. CARACTERISTIQUES DE L'ETABLISSEMENT ET ORGANISATION DE L'IDENTITOVIGILANCE</t>
  </si>
  <si>
    <t>Existe-t-il une cellule opérationnelle d’identitovigilance (CIV) ?</t>
  </si>
  <si>
    <t>Les points de création des identités sont-ils bien identifiés ?</t>
  </si>
  <si>
    <t>Inférieur à 3</t>
  </si>
  <si>
    <t>Compris entre 5 et 10</t>
  </si>
  <si>
    <t>Compris entre 10 et 20</t>
  </si>
  <si>
    <t>Compris entre 3 et 5</t>
  </si>
  <si>
    <t>Tous les services peuvent créer des identités</t>
  </si>
  <si>
    <t>Seuls les professionnels de l’accueil peuvent-ils créer des identités en heures ouvrables ?</t>
  </si>
  <si>
    <t>Des soignants peuvent-ils créer des identités en heures ouvrables ?</t>
  </si>
  <si>
    <t>Les personnels accueillant le patient en heure de permanence des soins sont-ils des professionnels de l’accueil ?</t>
  </si>
  <si>
    <t xml:space="preserve">Des soignants peuvent-ils être amenés à créer des identités en heure de permanence des soins ? </t>
  </si>
  <si>
    <t>Seuls les professionnels spécialement identifiés et habilités (cellule d’identitovigilance par exemple) peuvent-ils modifier des identités en heures ouvrables ?</t>
  </si>
  <si>
    <t>SOMMAIRE</t>
  </si>
  <si>
    <t>Menu principal</t>
  </si>
  <si>
    <t>III. MODIFICATION DES IDENTITES</t>
  </si>
  <si>
    <t>Les personnels habilités à modifier des identités sont-ils identifiés ?</t>
  </si>
  <si>
    <t>Inférieur à 5</t>
  </si>
  <si>
    <t>Tous les services peuvent modifier des identités</t>
  </si>
  <si>
    <t>Des soignants peuvent-ils modifier des identités en heures ouvrables ?</t>
  </si>
  <si>
    <t>Des professionnels de l’accueil peuvent-ils être amenés à modifier des identités en heures de permanence des soins ?</t>
  </si>
  <si>
    <t xml:space="preserve">Des soignants peuvent-ils être amenés à modifier des identités en heure de permanence des soins ? </t>
  </si>
  <si>
    <t>Les personnels des services créateurs d’identités sont-ils formés au moins une fois tous les 3 ans ?</t>
  </si>
  <si>
    <t>IV. VERIFICATION DE L'IDENTITE DU PATIENT</t>
  </si>
  <si>
    <t>Lors de la suspicion d’une usurpation d’identité, la procédure de l’établissement prévoit-elle de créer volontairement un doublon ?</t>
  </si>
  <si>
    <t>V. QUALITE ET COMPLETUDE DES IDENTITES</t>
  </si>
  <si>
    <t>V.1</t>
  </si>
  <si>
    <t>V.2</t>
  </si>
  <si>
    <t>V.3</t>
  </si>
  <si>
    <t>V.4</t>
  </si>
  <si>
    <t>V.5</t>
  </si>
  <si>
    <t>V.6</t>
  </si>
  <si>
    <t>La saisie du nom de naissance est-elle obligatoire pour créer une identité ?</t>
  </si>
  <si>
    <t>La saisie de la date de naissance est-elle obligatoire pour créer une identité ?</t>
  </si>
  <si>
    <t>La saisie du code commune de naissance est-elle obligatoire pour créer une identité ?</t>
  </si>
  <si>
    <t>V.7</t>
  </si>
  <si>
    <t>V.8</t>
  </si>
  <si>
    <t xml:space="preserve">Nous vous conseillons de réaliser cette analyse sur les venues des 3 ou 5 dernières années. </t>
  </si>
  <si>
    <t xml:space="preserve">Qualité et complétude de votre base : dans votre base d'identité patient, quel est le : </t>
  </si>
  <si>
    <t>g.Taux d’identités validées</t>
  </si>
  <si>
    <t>a.Taux d’identité sans nom de naissance</t>
  </si>
  <si>
    <t>b.Taux d’identités sans prénom</t>
  </si>
  <si>
    <t>c.Taux d’identité sans sexe</t>
  </si>
  <si>
    <t>d.Taux d’identité incohérentes (exemple : sexe féminin et prénom masculin)</t>
  </si>
  <si>
    <t>f.Taux d’identité sans code commune de naissance</t>
  </si>
  <si>
    <t>VI. GESTION DES IDENTITES</t>
  </si>
  <si>
    <t>VI.1</t>
  </si>
  <si>
    <t>VI.2</t>
  </si>
  <si>
    <t>VI.3</t>
  </si>
  <si>
    <t>VI.4</t>
  </si>
  <si>
    <t>VI.5</t>
  </si>
  <si>
    <t>VI.6</t>
  </si>
  <si>
    <t>VI.7</t>
  </si>
  <si>
    <t>VI.8</t>
  </si>
  <si>
    <t>VI.9</t>
  </si>
  <si>
    <t>VI.10</t>
  </si>
  <si>
    <t>VI.11</t>
  </si>
  <si>
    <t>La fonctionnalité de validation des identités est-elle utilisée dans l’établissement ?</t>
  </si>
  <si>
    <t>L’identité est-elle validée par le professionnel de l’accueil qui la crée ou la modifie lors de l’accueil du patient ?</t>
  </si>
  <si>
    <t>L’identité est-elle validée automatiquement passé un certain délai après sa création ?</t>
  </si>
  <si>
    <t>Existe-t-il un circuit de signalement des anomalies ?</t>
  </si>
  <si>
    <t>L’étude des doublons potentiels est-elle réalisée par des personnels dédiés et habilités (cellule d’identitovigilance) ?</t>
  </si>
  <si>
    <t>Tous les professionnels de l’accueil peuvent-ils réaliser des fusions ?</t>
  </si>
  <si>
    <t>La prise en charge des collisions est-elle réalisée par des personnels dédiés et habilités (cellule d’identitovigilance) ?</t>
  </si>
  <si>
    <t xml:space="preserve">MODE D'EMPLOI </t>
  </si>
  <si>
    <t>II. ACCUEIL DU PATIENT ET CREATION DES IDENTITES</t>
  </si>
  <si>
    <t>Les professionnels de l'accueil sont-ils formés à dépister les usurpations d'identité ?</t>
  </si>
  <si>
    <t>Les procédures de création/vérification identité prévoient-elle explicitement le risque d'usurpation d'identité ? Proposent-elles des moyens pour tenter de les dépister (par exemple, interrogatoire poussé du patient par questions ouvertes sur des éléments autres que les traits, comme l'adresse du médecin traitant, la date de naissance des bénéficiaires...) ?</t>
  </si>
  <si>
    <t>PLAN D'ACTIONS</t>
  </si>
  <si>
    <t>Rappel de la question</t>
  </si>
  <si>
    <t>N°</t>
  </si>
  <si>
    <t xml:space="preserve">Combien avez-vous de points de création des identités ? </t>
  </si>
  <si>
    <t>Seuls les professionnels de l’accueil peuvent modifier des identités en heures ouvrables ?</t>
  </si>
  <si>
    <t>Priorité</t>
  </si>
  <si>
    <t>ACTIONS</t>
  </si>
  <si>
    <t>Votre réponse</t>
  </si>
  <si>
    <t>Combien d'ETP sont dédiés à cette cellule d'identitovigilance ?</t>
  </si>
  <si>
    <t>Quels sont les profils qui composent cette cellule d'identitovigilance (AMA, TIM, adjoint administratif, AS, IDE, autre …) ?</t>
  </si>
  <si>
    <t>I.2</t>
  </si>
  <si>
    <t>I.3</t>
  </si>
  <si>
    <t>I.4</t>
  </si>
  <si>
    <t>I.5</t>
  </si>
  <si>
    <t>I.6</t>
  </si>
  <si>
    <t>I.7</t>
  </si>
  <si>
    <t>I.8</t>
  </si>
  <si>
    <t>Thématique</t>
  </si>
  <si>
    <t>Les procédures de création/vérification identité prévoient-elle explicitement le risque d'usurpation d'identité ? Proposent-elles des moyens pour tenter de les dépister ?</t>
  </si>
  <si>
    <t>OUI</t>
  </si>
  <si>
    <t>NON</t>
  </si>
  <si>
    <t xml:space="preserve">II.1 </t>
  </si>
  <si>
    <t>II.2</t>
  </si>
  <si>
    <t>II.3</t>
  </si>
  <si>
    <t xml:space="preserve">III.1 </t>
  </si>
  <si>
    <t>III.2</t>
  </si>
  <si>
    <t>III.3</t>
  </si>
  <si>
    <t>III.4</t>
  </si>
  <si>
    <t>III.5</t>
  </si>
  <si>
    <t>III.6</t>
  </si>
  <si>
    <t>III.7</t>
  </si>
  <si>
    <t xml:space="preserve">Combien de services sont habilités à modifier les identités ? </t>
  </si>
  <si>
    <t xml:space="preserve">IV.1 </t>
  </si>
  <si>
    <t>IV.2</t>
  </si>
  <si>
    <t>IV.3</t>
  </si>
  <si>
    <t>V.Qualité et complétude des identités</t>
  </si>
  <si>
    <t xml:space="preserve">V.1 </t>
  </si>
  <si>
    <t>Dans votre base d'identité patient, quel est le taux d’identité sans nom de naissance ?</t>
  </si>
  <si>
    <t>Dans votre base d'identité patient, quel est le taux d’identités sans prénom ?</t>
  </si>
  <si>
    <t>Dans votre base d'identité patient, quel est le taux d’identité sans sexe ?</t>
  </si>
  <si>
    <t>Dans votre base d'identité patient, quel est le taux d’identité incohérentes (exemple : sexe féminin et prénom masculin) ?</t>
  </si>
  <si>
    <t>Dans votre base d'identité patient, quel est le taux de date de naissance incohérence (exemple : patient de plus de 110 ans) ?</t>
  </si>
  <si>
    <t>Dans votre base d'identité patient, quel est le taux d’identité sans code commune de naissance ?</t>
  </si>
  <si>
    <t>Dans votre base d'identité patient, quel est le taux d’identités validées ?</t>
  </si>
  <si>
    <t>VI. Gestion identités</t>
  </si>
  <si>
    <t xml:space="preserve">VI.1 </t>
  </si>
  <si>
    <t>Sélectionnez la réponse</t>
  </si>
  <si>
    <t>IV.1</t>
  </si>
  <si>
    <t>III.1</t>
  </si>
  <si>
    <t>II.1</t>
  </si>
  <si>
    <t>Questions</t>
  </si>
  <si>
    <r>
      <rPr>
        <i/>
        <sz val="10"/>
        <color theme="1"/>
        <rFont val="Calibri"/>
        <family val="2"/>
        <scheme val="minor"/>
      </rPr>
      <t xml:space="preserve">Si vous avez répondu "Oui" à la question 1.3 : </t>
    </r>
    <r>
      <rPr>
        <sz val="10"/>
        <color theme="1"/>
        <rFont val="Calibri"/>
        <family val="2"/>
        <scheme val="minor"/>
      </rPr>
      <t>Combien d'ETP sont dédiés à cette cellule d'identitovigilance ?</t>
    </r>
  </si>
  <si>
    <t>VII. ETAT DES LIEUX DU SYSTÈME D'INFORMATION</t>
  </si>
  <si>
    <t>Avez-vous identifié les éventuels standards d'échanges qu'il vous faudra faire évoluer ?</t>
  </si>
  <si>
    <t>VII.1</t>
  </si>
  <si>
    <t>VII.2</t>
  </si>
  <si>
    <t>VII.3</t>
  </si>
  <si>
    <t>VII.4</t>
  </si>
  <si>
    <t>VII.5</t>
  </si>
  <si>
    <t>VII.6</t>
  </si>
  <si>
    <t>VII. Etat des lieux SI</t>
  </si>
  <si>
    <t xml:space="preserve">Savez-vous quelles sont les dates envisagées par vos éditeurs pour le déploiement d’une version compatible INS dans votre structure ? </t>
  </si>
  <si>
    <t>Savez-vous si des outils de formation sont prévus par vos éditeurs (modes opératoires, e-learning, formation sur site…) ?</t>
  </si>
  <si>
    <t>Connaissez-vous les prérequis prévus par vos éditeurs (installation d’une nouvelle version, paramétrages à réaliser etc.) à mettre en œuvre afin d’acquérir la version compatible INS ?</t>
  </si>
  <si>
    <t>responsable qualité gestion des risques de l’établissement, coordonnateur de la gestion des risques associés aux soins, délégué à la protection des données de l’établissement.</t>
  </si>
  <si>
    <t xml:space="preserve">L’enregistrement de ce trait strict est rendu obligatoire par le RNIV. Pour les personnes nées en France, il faut enregistrer le nom de la commune de naissance et le code officiel géographique (COG) de l’INSEE correspondant. Il ne s’agit pas du code postal de la commune. </t>
  </si>
  <si>
    <t xml:space="preserve">
Pour les personnes nées à l’étranger, il faut enregistrer le code INSEE du pays (qui commence par 99). Si le lieu de naissance est inconnu, il faut coder 99999. 
Remarque : le système d’information doit proposer le code INSEE de la commune à partir du nom ou du code postal, saisi de façon manuelle.</t>
  </si>
  <si>
    <t>I.9</t>
  </si>
  <si>
    <t>Avez-vous recensé les documents à produire ou à actualiser dans le cadre du programme HOP’EN, en particulier concernant le prérequis P1.2 (existence d'une CIV) ?</t>
  </si>
  <si>
    <t xml:space="preserve">
Consultez sur le site du GIE SESAM-Vitale les prévisions des éditeurs quant au développement et au déploiement des versions compatibles INS : https://www.sesam-vitale.fr/web/sesam-vitale/insi3</t>
  </si>
  <si>
    <t>a.Politique d’identification</t>
  </si>
  <si>
    <t>b.Charte d’identification</t>
  </si>
  <si>
    <t>Combien de personnels compte votre structure ?</t>
  </si>
  <si>
    <t xml:space="preserve">Combien de personnels compte votre structure ? </t>
  </si>
  <si>
    <t>I.10</t>
  </si>
  <si>
    <t>Vos identités sont-elles toutes créées dans un unique référentiel d'identité ?</t>
  </si>
  <si>
    <t>Vous devez disposer d’un référentiel unique d’identités par structure (ou groupe de structures) afin de garantir la cohérence des données d’identité pour l’ensemble des logiciels métiers partageant des informations nominatives des usagers pris en charge.</t>
  </si>
  <si>
    <t xml:space="preserve">Réinterrogez cette organisation : la création des identités par un profil autre que le professionnel de l'accueil est-elle réellement obligatoire en heures ouvrables ? </t>
  </si>
  <si>
    <t xml:space="preserve">Réinterrogez cette organisation : la création des identités par un soignant est-elle réellement obligatoire en heures ouvrables ? </t>
  </si>
  <si>
    <t>Identifiez l'ensemble des professionnels habilités à modifier des identités.</t>
  </si>
  <si>
    <t xml:space="preserve">Supprimez les droits des soignants à modifier des identités en heures de permanence des soins. Les identités ne doivent pas modifiées en heures de permanence des soins par les soignants. </t>
  </si>
  <si>
    <t xml:space="preserve">
L'identité sera modifiée aux heures ouvrables par le bureau des entrées / admissions et la CIV si ces derniers ne sont pas présents en heures de permanence des soins.</t>
  </si>
  <si>
    <t xml:space="preserve">
Si possible, commencez à améliorer dès à présent la qualité des identités de votre file active, et prévoyez d'adapter vos ressources humaines pour pouvoir absorber la charge.</t>
  </si>
  <si>
    <t xml:space="preserve"> Interrogez-vous sur la pertinence de dévalider les identités qui auraient été validées automatiquement.</t>
  </si>
  <si>
    <t>Assurez-vous que vos éditeurs ont connaissance des points suivants :
- Tous les logiciels doivent être en mesure de recevoir et de diffuser les données obligatoires retenues dans le RNIV (dont le matricule INS, les cinq traits stricts obligatoires et les deux traits complémentaires), de respecter les nouvelles règles de saisie, d’appeler l’opération de vérification du téléservice INSi et de faire figurer ces données sur l’ensemble des documents ayant vocation à être édités.</t>
  </si>
  <si>
    <t>ETP dédiés RNIV</t>
  </si>
  <si>
    <t xml:space="preserve">TOTAL ETP PRECONISES </t>
  </si>
  <si>
    <t>Quel est le nombre de passages annuels dans votre établissement ?</t>
  </si>
  <si>
    <t>Votre structure est-elle une structure de moyen et long séjour (SSR, USLD,…) ?</t>
  </si>
  <si>
    <t>I.11</t>
  </si>
  <si>
    <t>I.12</t>
  </si>
  <si>
    <r>
      <t xml:space="preserve">Recommandations nombre d'ETP à dédier à l'identitovigilance.
</t>
    </r>
    <r>
      <rPr>
        <i/>
        <sz val="11"/>
        <color theme="0"/>
        <rFont val="Calibri"/>
        <family val="2"/>
        <scheme val="minor"/>
      </rPr>
      <t xml:space="preserve">Source </t>
    </r>
    <r>
      <rPr>
        <sz val="11"/>
        <color theme="0"/>
        <rFont val="Calibri"/>
        <family val="2"/>
        <scheme val="minor"/>
      </rPr>
      <t>: RNIV 2</t>
    </r>
  </si>
  <si>
    <t xml:space="preserve">Supprimez les droits des professionnels de l'accueil à modifier des identités en heures de permanence des soins. Les identités ne doivent pas modifiées en heures de permanence des soins par les professionnels de l'accueil. </t>
  </si>
  <si>
    <t>VI.12</t>
  </si>
  <si>
    <t>Au-delà de la réalisation des scénarios de test, avez-vous bien conscience qu'il vous faudra recertifier votre flux d'identité entre votre référentiel des identités et chacune de vos applications ?</t>
  </si>
  <si>
    <t xml:space="preserve">c.Quelles sont les dates envisagées pour le déploiement d’une version compatible INS dans votre structure ? </t>
  </si>
  <si>
    <t>d.Quels sont les prérequis (installation d’une nouvelle version, paramétrages à réaliser etc.) à mettre en œuvre afin d’acquérir la version compatible INS ?</t>
  </si>
  <si>
    <t xml:space="preserve">Ont-ils pris en compte l'annexe CI-SIS afin de faire évoluer leurs différents standards d'échange ? </t>
  </si>
  <si>
    <t>Questionnez vos éditeurs sur ce point lorsque vous les contacterez. En fonction des retours, le déploiement de la solution compatible INS pourra être plus ou moins long (par ex, s'il vous faut installer une nouvelle version, cela pourra nécessiter davantage de temps que prévu initialement)</t>
  </si>
  <si>
    <t>a. Le référentiel national d'identitovigilance (RNIV)</t>
  </si>
  <si>
    <t>b. Le référentiel INS</t>
  </si>
  <si>
    <t>a. L'INS en quelques mots</t>
  </si>
  <si>
    <t>I.13</t>
  </si>
  <si>
    <t xml:space="preserve">Les recommandations de la HAS en matière de gestion des risques reposent notamment sur l’existence des documents suivants. Les avez-vous formalisés ? </t>
  </si>
  <si>
    <t>d. La formalisation de procédures précisant la conduite à tenir dans les activités à plus haut niveau de risque d’erreurs</t>
  </si>
  <si>
    <t>e. Des retours d’expériences (REX) qui visent à analyser les facteurs institutionnels, organisationnels et humains ayant conduit à l’erreur et à mettre en place des actions correctives et/ou préventives adaptées</t>
  </si>
  <si>
    <t>c. Un système de signalement des événements indésirables – potentiels et avérés – qui permet d’identifier de nouvelles situations de dysfonctionnements en termes d’identification primaire et secondaire</t>
  </si>
  <si>
    <t>VII.7</t>
  </si>
  <si>
    <t xml:space="preserve">Avez-vous formalisé votre politique d’habilitation et les droits individuels (accès, modifications) attribués aux professionnels ? </t>
  </si>
  <si>
    <t>Avez-vous rédigé une charte informatique qui formalise les règles d’accès et d’usage du système d’information, en particulier pour les applications gérant des données de santé à caractère personnel ?</t>
  </si>
  <si>
    <t>Avez-vous recensé les documents à produire ou à actualiser dans le cadre du programme HOP’EN, en particulier concernant le prérequis P1.2 "Existence d'une CIV" (rapports d'activité des cellules établissements et GHT, comptes rendus de(s) réunions des cellules établissements et GHT,...) ?</t>
  </si>
  <si>
    <t>0. AVANT DE DEBUTER</t>
  </si>
  <si>
    <t>Avez-vous constitué votre équipe projet INS, en y incluant les profils suivants : un référent identitovigilance, les responsables des équipes en charge de l’accueil des usagers, l’ensemble de la DSI et le DPO ?</t>
  </si>
  <si>
    <t>Cette publication, réalisée par l'ANAP, est un modèle de méthode d'identitovigilance pour un groupement de structures tel qu'un GHT.</t>
  </si>
  <si>
    <t xml:space="preserve">Pour rappel, le référentiel unique d’identités est un ensemble de composants (techniques et organisationnels) du système d’information qui garantit la cohérence des données d’identité pour l’ensemble des logiciels métiers gérant des informations nominatives des usagers pris en charge. 
Si des identités sont créées à la fois dans le logiciel de gestion administrative (GAM / GAP) et dans le logiciel de dossiers patients (DPI) avec connexion bidirectionnelle entre les deux outils, seul le logiciel de gestion administrative (GAM / GAP) peut faire appel au téléservice INSi et constitue le référentiel unique d’identité. </t>
  </si>
  <si>
    <t>Les documents qualités nécessaires relatifs à l’identification du patient sont-ils disponibles, connus, appliqués et régulièrement mis à jour ?</t>
  </si>
  <si>
    <t xml:space="preserve">Avez-vous défini un calendrier d’évolution de vos logiciels pour la mise en conformité avec l’INS ? </t>
  </si>
  <si>
    <r>
      <t xml:space="preserve">Au 01/01/2021, toute donnée de santé devra être référencée avec l’Identifiant National de Santé – INS. </t>
    </r>
    <r>
      <rPr>
        <b/>
        <sz val="8"/>
        <color theme="1"/>
        <rFont val="Segoe Print"/>
        <family val="4"/>
      </rPr>
      <t>Il vous faut donc déployer au plus tôt l’INS au sein de votre structure</t>
    </r>
    <r>
      <rPr>
        <sz val="8"/>
        <color theme="1"/>
        <rFont val="Segoe Print"/>
        <family val="4"/>
      </rPr>
      <t xml:space="preserve">. La mise en œuvre de l’INS intègre une dimension organisation / identitovigilance et une dimension système d’information. 
Pour rappel, </t>
    </r>
    <r>
      <rPr>
        <b/>
        <sz val="8"/>
        <color theme="1"/>
        <rFont val="Segoe Print"/>
        <family val="4"/>
      </rPr>
      <t>l'identitovigilance est une notion fondamentale</t>
    </r>
    <r>
      <rPr>
        <sz val="8"/>
        <color theme="1"/>
        <rFont val="Segoe Print"/>
        <family val="4"/>
      </rPr>
      <t xml:space="preserve"> : elle permet de garantir la sécurité du patient à toutes les étapes de sa prise en charge. </t>
    </r>
    <r>
      <rPr>
        <b/>
        <sz val="8"/>
        <color theme="1"/>
        <rFont val="Segoe Print"/>
        <family val="4"/>
      </rPr>
      <t>Le référentiel national d'identitovigilance</t>
    </r>
    <r>
      <rPr>
        <sz val="8"/>
        <color theme="1"/>
        <rFont val="Segoe Print"/>
        <family val="4"/>
      </rPr>
      <t xml:space="preserve"> (RNIV), élaboré et mis en concertation courant 2020, sera rendu opposable d'ici la fin d'année 2020. Il a pour objet de fixer </t>
    </r>
    <r>
      <rPr>
        <b/>
        <sz val="8"/>
        <color theme="1"/>
        <rFont val="Segoe Print"/>
        <family val="4"/>
      </rPr>
      <t>les exigences et recommandations à respecter en termes d’identification des usagers</t>
    </r>
    <r>
      <rPr>
        <sz val="8"/>
        <color theme="1"/>
        <rFont val="Segoe Print"/>
        <family val="4"/>
      </rPr>
      <t xml:space="preserve"> pris en charge sur le plan sanitaire par les différents professionnels impliqués (structures de ville, établissements de santé, secteur médico-social) afin de maîtriser les risques dans ce domaine.
</t>
    </r>
    <r>
      <rPr>
        <b/>
        <sz val="8"/>
        <color theme="1"/>
        <rFont val="Segoe Print"/>
        <family val="4"/>
      </rPr>
      <t>Le présent questionnaire, élaboré par le réseau des référents régionaux d'identitovigilance (3RIV), en lien avec l'ANS, a pour objectif d'aider les structures de santé à réaliser un état des lieux de leur existant</t>
    </r>
    <r>
      <rPr>
        <sz val="8"/>
        <color theme="1"/>
        <rFont val="Segoe Print"/>
        <family val="4"/>
      </rPr>
      <t xml:space="preserve"> qui inclue les volets organisation, identitovigilance et système d’information. Dans le cadre d'un GHT, l’état des lieux doit être réalisé au niveau de chaque établissement. 
A l’issue du questionnaire, la structure disposera d’un </t>
    </r>
    <r>
      <rPr>
        <b/>
        <sz val="8"/>
        <color theme="1"/>
        <rFont val="Segoe Print"/>
        <family val="4"/>
      </rPr>
      <t xml:space="preserve">plan d’actions personnalisé </t>
    </r>
    <r>
      <rPr>
        <sz val="8"/>
        <color theme="1"/>
        <rFont val="Segoe Print"/>
        <family val="4"/>
      </rPr>
      <t>qui lui permettra d’identifier les actions à réaliser pour se mettre en conformité avec le RNIV et déployer l’INS. Ce questionnaire peut également être utilisé par une ARS ou un GRADeS souhaitant accompagner les structures de sa région.
NB : Ce questionnaire se base sur le RNIV, et en particulier sur les recommandations du RNIV 2 pour le calcul des ETP à dédier à l’identitovigilance.</t>
    </r>
    <r>
      <rPr>
        <b/>
        <sz val="8"/>
        <color theme="1"/>
        <rFont val="Segoe Print"/>
        <family val="4"/>
      </rPr>
      <t xml:space="preserve"> Prendre connaissance de ce document est indispensable</t>
    </r>
    <r>
      <rPr>
        <sz val="8"/>
        <color theme="1"/>
        <rFont val="Segoe Print"/>
        <family val="4"/>
      </rPr>
      <t xml:space="preserve"> : https://participez.esante.gouv.fr/consultation/identifiant-national-de-sante-referentiel-national-didentito-vigilance-rniv/presentation/presentation. </t>
    </r>
  </si>
  <si>
    <t>0.1</t>
  </si>
  <si>
    <t>0.2</t>
  </si>
  <si>
    <t>0.3</t>
  </si>
  <si>
    <t>c. Charte de rapprochement des identités</t>
  </si>
  <si>
    <t>Il s'agit d'un document facultatif. La charte de rapprochement ne vaut que si l'établissement participe à un rapprochement avec une autre structure dans le cadre d'un GHT par exemple et seulement si l'outil de convergence est un serveur de rapprochement et non une base unique d'identité.</t>
  </si>
  <si>
    <t>d.Procédure d’accueil du patient, de création d’une identité</t>
  </si>
  <si>
    <t>e.Procédure de signalement des anomalies relatives à l’identité</t>
  </si>
  <si>
    <t>f.Procédure de prise en charge des doublons, collision</t>
  </si>
  <si>
    <t>g.Procédure de détection des usurpations d’identité</t>
  </si>
  <si>
    <t xml:space="preserve">h.Procédures relatives aux identités particulières (anonymat, patient incapable de décliner son identité, accueil de victimes lors d’afflux massif) </t>
  </si>
  <si>
    <t>i.Procédure sur la conduite à tenir quand il est constaté une discordance avérée entre l’identité numérique locale et les traits INS renvoyés par le téléservice INSi, que ce soit à l’occasion d’une recherche initiale ou d’une opération de vérification</t>
  </si>
  <si>
    <t>k. Procédure sur la conduite à tenir en cas d’erreur d’attribution d’un matricule INS à un usager (modalités d’information de l’ensemble des professionnels avec lequel la structure a partagé des données en utilisant ce mauvais identifiant)</t>
  </si>
  <si>
    <t>VII.8</t>
  </si>
  <si>
    <t>VII.9</t>
  </si>
  <si>
    <t>Si toutes les identités ne sont pas créées dans le référentiel unique d'identité, dans quel(s) outil(s) sont-elles créées (logiciel de laboratoire, logiciel des urgences, DPI, logiciel d'imagerie, autre,…)?</t>
  </si>
  <si>
    <t>Dans ce cas, la connexion est-elle bidirectionnelle ? C'est-à-dire, une identité créée dans un autre outil que le référentiel est-elle transmise et enregistrée dans le référentiel d’identité ?</t>
  </si>
  <si>
    <t>La charte d'identification du patient est-elle disponible, connue, appliquée et régulièrement mise à jour ?</t>
  </si>
  <si>
    <t>La charte de rapprochement des identités est-elle disponible, connue, appliquée et régulièrement mise à jour ?</t>
  </si>
  <si>
    <t>Les procédures d’accueil du patient et de création d’une identité patient sont-elles disponibles, connues, appliquées et régulièrement mises à jour ?</t>
  </si>
  <si>
    <t>La procédure de signalement des anomalies relatives à l’identité du patient est-elle disponible, connue, appliquée et régulièrement mise à jour ?</t>
  </si>
  <si>
    <t>La procédure de prise en charge des doublons /collisions est-elle disponible, connue, appliquée et régulièrement mise à jour ?</t>
  </si>
  <si>
    <t>La procédure de détection des usurpations d’identité est-elle disponible, connue, appliquée et régulièrement mise à jour ?</t>
  </si>
  <si>
    <t>Les procédures relatives aux identités particulières sont-elles disponibles, connues, appliquées et régulièrement mises à jour ?</t>
  </si>
  <si>
    <t>La procédure sur la conduite à tenir quand il est constaté une discordance avérée entre l’identité numérique locale et les traits INS renvoyés par le téléservice INSi est-elle disponible, connue, appliquée et régulièrement mise à jour ?</t>
  </si>
  <si>
    <t>La procédure sur la conduite à tenir lorsque la qualification de l’identité numérique n’est pas possible à court terme faute de présentation de documents d’identité à haut niveau de preuve est-elle disponible, connue, appliquée et régulièrement mise à jour ?</t>
  </si>
  <si>
    <t>La procédure sur la conduite à tenir en cas d’erreur d’attribution d’un matricule INS à un usager est-elle disponible, connue, appliquée et régulièrement mise à jour ?</t>
  </si>
  <si>
    <t xml:space="preserve"> L’établissement dispose-t-il d’un logiciel spécifique dédié à l’identitovigilance, c'est-à-dire différent de la suite Microsoft Office, capable de dépister les doublons, les anomalies d’identités, les données incohérentes et de constituer des listes de travail pour les utilisateurs ?</t>
  </si>
  <si>
    <t>Pour rappel, la charte de rapprochement est un document facultatif, qui ne vaut que si l'établissement participe à un rapprochement avec une autre structure (dans le cadre d'un GHT par exemple) et seulement si l'outil de convergence est un serveur de rapprochement et non une base unique d'identité. Ce document doit être produit dans le cadre du programme HOP'EN.</t>
  </si>
  <si>
    <t>Avez-vous décrit la mise en œuvre de mesures barrières dans une documentation qualité spécifique à l’identitovigilance ?</t>
  </si>
  <si>
    <t>b. La mise en œuvre de mesures barrières décrites dans une documentation qualité spécifique à l’identitovigilance</t>
  </si>
  <si>
    <t>Avez-vous réalisé la cartographie des risques demandée par la HAS ?</t>
  </si>
  <si>
    <t>Avez-vous mis en place un système de signalement des événements indésirables – potentiels et avérés – qui permet d’identifier de nouvelles situations de dysfonctionnements en termes d’identification primaire et secondaire ?</t>
  </si>
  <si>
    <t>Avez-vous formalisé des procédures précisant la conduite à tenir dans les activités à plus haut niveau de risque d’erreurs ?</t>
  </si>
  <si>
    <t>Avez-vous réalisé des retours d’expériences (REX) qui visent à analyser les facteurs institutionnels, organisationnels et humains ayant conduit à l’erreur et à mettre en place des actions correctives et/ou préventives adaptées ?</t>
  </si>
  <si>
    <t xml:space="preserve"> 
Réinterrogez vos organisations afin que les identités soient créées uniquement dans le référentiel d'identités. 
Pour rappel, disposer d'un référentiel unique d'identités est également un prérequis du programme HOP'EN.</t>
  </si>
  <si>
    <t>La saisie du 1er prénom de naissance est-elle obligatoire pour créer une identité ?</t>
  </si>
  <si>
    <t>Réinterrogez vos organisations. Essayez de positionner des professionnels de l'accueil à la création des identités en heures de permanence des soins. Assurez-vous que les professionnels concernés soient tous habilités et correctement formés.</t>
  </si>
  <si>
    <t>Rédigez ces procédures en vous reportant aux exigences du RNIV. Veillez à relayer le document à votre personnel. 
Pour rappel, ce document doit également être produit dans le cadre du programme HOP'EN.</t>
  </si>
  <si>
    <t>Rédigez la procédure en vous reportant aux exigences du RNIV.Veillez à relayer le document à votre personnel.</t>
  </si>
  <si>
    <t>Rédigez les procédures en vous reportant aux exigences du RNIV.Veillez à relayer le document à votre personnel.</t>
  </si>
  <si>
    <t xml:space="preserve">Veillez à réaliser systématiquement des retours d'expérience, en particulier lors de la survenue d'évènements indésirables. </t>
  </si>
  <si>
    <t>0. Avant de débuter</t>
  </si>
  <si>
    <t>Avant de démarrer, avez-vous consulté le guide d'accompagnement à la mise en oeuvre de l'INS réalisé par l'ANS ?</t>
  </si>
  <si>
    <t>Avant de démarrer, avez-vous consulté le support "L'INS en quelques mots" réalisé par l'ANS ?</t>
  </si>
  <si>
    <t>Ce document, élaboré par l'ANS, vous permet de prendre connaissance des principales actions à mettre en place afin de vous préparer à l'arrivée de l'INS</t>
  </si>
  <si>
    <t>Ce guide méthodologique, élaboré par la DGOS, a pour objectif d’accompagner les établissements de santé dans la mise en œuvre d’un système d’information convergent. Il s’adresse ainsi aux établissements de santé se préparant à intégrer un GHT.</t>
  </si>
  <si>
    <t xml:space="preserve">Produit par l'ANS, le référentiel INS a pour objectif de préciser les modalités de mise en œuvre de l’INS dans les systèmes d’information de santé.
Ce référentiel détermine les acteurs auxquels s’applique l’obligation de référencer les données de santé à caractère personnel avec l’INS et en précise les conditions et modalités d’utilisation, et précise les mesures de sécurité à mettre en œuvre. </t>
  </si>
  <si>
    <t>Cette boîte à outils s’adresse aux DSI-RSI des établissements de santé. Elle permet d'atteindre les prérequis du programme HOP'EN et d'en fournir les éléments de preuve. Cette boîte à outils a été élaborée initialement dans le cadre du programme Hôpital Numérique et a été mise à jour avec les professionnels du réseau de l’ANAP pour répondre aux nouvelles exigences du programme HOP’EN.</t>
  </si>
  <si>
    <t>Avant de démarrer, avez-vous consulté la liste des référents régionaux d'identitovigilance ?</t>
  </si>
  <si>
    <t>Avant de démarrer, avez-vous consulté la page INS sur le site de l'ANS ?</t>
  </si>
  <si>
    <t>Avant de démarrer, avez-vous consulté la fiche méthode "Cartographie applicative" de la boîte à outils HOP'EN ?</t>
  </si>
  <si>
    <t>Avant de démarrer, avez-vous consulté la publication "Elaborer une méthode d'identitovigilance pour le GHT" de l'ANAP ?</t>
  </si>
  <si>
    <t>Avant de démarrer, avez-vous consulté la fiche 2.3.2 "Opérer le rapprochement et la fusion des identités patients en amont de tout rapprochement fonctionnel" du guide méthodologique "Stratégie, optimisation et gestion commune d'un SI convergent d'un GHT" de la DGOS ?</t>
  </si>
  <si>
    <t>Avant de démarrer, avez-vous consulté la fiche 7 "Les modalités de gestion des identités patients" du guide méthodologique "Stratégie, optimisation et gestion commune d'un SI convergent d'un GHT" de la DGOS ?</t>
  </si>
  <si>
    <t>Liens à consulter</t>
  </si>
  <si>
    <t xml:space="preserve">
Vous pouvez en prendre connaissance, en complément de la lecture du RNIV.</t>
  </si>
  <si>
    <t>Le guide de l'identification du patient à toutes les étapes de sa prise en charge : https://www.has-sante.fr/upload/docs/application/pdf/2017-05/dir19/identification_patient_-_guide_ev_v2014.pdf</t>
  </si>
  <si>
    <t>La boîte à outils HOP'EN : http://ressources.anap.fr/numerique/publication/2397-atteindre-les-prerequis-hop-en/6452-cartographie-applicative</t>
  </si>
  <si>
    <t>Elaborer une méthode d'identitovigilance pour GHT : http://ressources.anap.fr/numerique/publication/2404</t>
  </si>
  <si>
    <t xml:space="preserve">
Prenez-en connaissance si vous êtes concerné.</t>
  </si>
  <si>
    <t>Guide méthodologique à la convergence des SI de GHT : https://solidarites-sante.gouv.fr/IMG/pdf/dgos_guide_systeme_information_convergent.pdf</t>
  </si>
  <si>
    <t>Le guide des prérequis HOP'EN : https://solidarites-sante.gouv.fr/IMG/pdf/dgos_guide_indicateurs_prerequis_programme_hopen_vf2.pdf</t>
  </si>
  <si>
    <t>Le premier prénom de naissance est un champ dont la saisie est obligatoire pour la création d'une identité. Ce champ a été conservé pour assurer la compatibilité entre logiciels, le temps que l'ensemble des outils soit en capacité de gérer la liste des prénoms de naissance.</t>
  </si>
  <si>
    <t xml:space="preserve"> En fonction de votre stratégie, l'impact organisationnel sera différent. </t>
  </si>
  <si>
    <t>h. Taux de doublons (sur la file active)</t>
  </si>
  <si>
    <t>Dans votre file active de patients, quel est le taux de doublons ?</t>
  </si>
  <si>
    <t>Récapitulatif des documents à produire ou à mettre à jour</t>
  </si>
  <si>
    <t>1.</t>
  </si>
  <si>
    <t>Charte d’identification</t>
  </si>
  <si>
    <t>La politique d’identitovigilance doit être intégrée à la politique qualité et sécurité conduite par la structure. Elle a pour objet de favoriser le déploiement de la culture de sécurité auprès de tous les acteurs concernés, qu’ils soient internes à la structure ou qu’ils fassent partie des intervenants et correspondants habituels de celle-ci. Elle précise les objectifs poursuivis et l’organisation mise en œuvre pour les atteindre, en affectant des moyens dédiés et/ou en mutualisant certaines fonctions.</t>
  </si>
  <si>
    <t>2.</t>
  </si>
  <si>
    <r>
      <rPr>
        <i/>
        <u/>
        <sz val="10"/>
        <color theme="1"/>
        <rFont val="Calibri"/>
        <family val="2"/>
        <scheme val="minor"/>
      </rPr>
      <t>Exigence du RNIV</t>
    </r>
    <r>
      <rPr>
        <i/>
        <sz val="10"/>
        <color theme="1"/>
        <rFont val="Calibri"/>
        <family val="2"/>
        <scheme val="minor"/>
      </rPr>
      <t xml:space="preserve"> : "Les structures de santé d’exercice collectif doivent formaliser la politique institutionnelle d’identification de l’usager au sein d’une charte d’identitovigilance" (Exi PP 13].
La charte d’identitovigilance, qui peut être commune à plusieurs structures associées, a pour objet de rappeler les principes à respecter pour :
-	recueillir l’identité des usagers ;
-	prévenir les risques liés à une mauvaise identification ;
-	harmoniser les pratiques et favoriser l’acculturation de la sécurité des professionnels ;
-	impliquer les usagers dans cette exigence de sécurité.
Elle se décline à travers des procédures opérationnelles mises en œuvre au sein de la structure – ou du groupe de structures – en fonction des risques identifiés et de leur criticité </t>
    </r>
  </si>
  <si>
    <t>Politique d'identification</t>
  </si>
  <si>
    <t>Charte de rapprochement des identités</t>
  </si>
  <si>
    <t>Procédure d’accueil du patient, de création d’une identité</t>
  </si>
  <si>
    <t>3.</t>
  </si>
  <si>
    <t>4.</t>
  </si>
  <si>
    <t>5.</t>
  </si>
  <si>
    <t>Procédure de signalement des anomalies relatives à l’identité</t>
  </si>
  <si>
    <t>Procédure de prise en charge des doublons, collision</t>
  </si>
  <si>
    <t>Procédure de détection des usurpations d’identité</t>
  </si>
  <si>
    <t xml:space="preserve">Procédures relatives aux identités particulières (anonymat, patient incapable de décliner son identité, accueil de victimes lors d’afflux massif) </t>
  </si>
  <si>
    <t>Procédure sur la conduite à tenir quand il est constaté une discordance avérée entre l’identité numérique locale et les traits INS renvoyés par le téléservice INSi, que ce soit à l’occasion d’une recherche initiale ou d’une opération de vérification</t>
  </si>
  <si>
    <t>Procédure sur la conduite à tenir en cas d’erreur d’attribution d’un matricule INS à un usager (modalités d’information de l’ensemble des professionnels avec lequel la structure a partagé des données en utilisant ce mauvais identifiant)</t>
  </si>
  <si>
    <t>6.</t>
  </si>
  <si>
    <t>7.</t>
  </si>
  <si>
    <t>8.</t>
  </si>
  <si>
    <t>9.</t>
  </si>
  <si>
    <t>10.</t>
  </si>
  <si>
    <t>11.</t>
  </si>
  <si>
    <t>Le programme HOP’EN de la DGOS s’inscrit dans la politique du numérique en santé et la feuille de route « Accélérer le virage numérique », et en constitue l’action 19 : soutien à l’évolution des systèmes d’information hospitaliers avec le programme Hop’en.</t>
  </si>
  <si>
    <t>Ce guide, élaboré par la HAS, liste un certain nombre de recommandations que les établissements de santé doivent respecter dans le cadre de la certification HAS.</t>
  </si>
  <si>
    <t xml:space="preserve">Cartographie des risques à priori </t>
  </si>
  <si>
    <t xml:space="preserve">Document de la HAS qui vise à recenser les situations connues d’erreurs d’identification, de les catégoriser en termes de niveau de criticité (élevé, moyen ou faible) et à identifier les mesures à mettre en œuvre pour les prévenir </t>
  </si>
  <si>
    <t>12.</t>
  </si>
  <si>
    <t>Mise en œuvre de mesures barrières décrites dans une documentation qualité spécifique à l’identitovigilance</t>
  </si>
  <si>
    <t>Un système de signalement des événements indésirables – potentiels et avérés – qui permet d’identifier de nouvelles situations de dysfonctionnements en termes d’identification primaire et secondaire</t>
  </si>
  <si>
    <t>Formalisation de procédures précisant la conduite à tenir dans les activités à plus haut niveau de risque d’erreurs</t>
  </si>
  <si>
    <t xml:space="preserve">Retours d’expériences (REX) </t>
  </si>
  <si>
    <t>Documents de la HAS qui visent à analyser les facteurs institutionnels, organisationnels et humains ayant conduit à l’erreur et à mettre en place des actions correctives et/ou préventives adaptées</t>
  </si>
  <si>
    <t>13.</t>
  </si>
  <si>
    <t>14.</t>
  </si>
  <si>
    <t>15.</t>
  </si>
  <si>
    <t>16.</t>
  </si>
  <si>
    <t>Politique d’habilitation du SI et droits individuels (accès, modifications) attribués aux professionnels</t>
  </si>
  <si>
    <t xml:space="preserve">Charte informatique </t>
  </si>
  <si>
    <t>Ce document formalise les règles d’accès et d’usage du système d’information, en particulier pour les applications gérant des données de santé à caractère personnel</t>
  </si>
  <si>
    <t>17.</t>
  </si>
  <si>
    <t>18.</t>
  </si>
  <si>
    <t>19.</t>
  </si>
  <si>
    <t>b. La CIV de territoire / groupement est-elle opérationnelle (fréquence des réunions suffisantes, temps dédié pour le personnel,…) ?</t>
  </si>
  <si>
    <t>Si vous faites partie d'un GHT ou d'un groupement de structures, une CIV de territoire / groupement a-t-elle été constituée ?</t>
  </si>
  <si>
    <t>Si vous faites partie d'un GHT ou d'un groupement de structures, la CIV de territoire / groupement est-elle opérationnelle (fréquence des réunions suffisantes, temps dédié pour le personnel,…) ?</t>
  </si>
  <si>
    <t>Assurez-vous que votre CIV de territoire / groupement est opérationnelle (notamment réunion à minima une fois par semestre et capacité à livrer un rapport d’activité).
Pour rappel, l'existence d'une CIV de territoire / groupement opérationnelle est un prérequis du programme HOP'EN</t>
  </si>
  <si>
    <t xml:space="preserve">
Il s'agit également d'une recommandation de la HAS : "Les personnels de l'accueil administratif et les professionnels de santé sont formés à la surveillance et à la prévention des erreurs d'identification du patient." </t>
  </si>
  <si>
    <t xml:space="preserve">Assurez-vous que les soignants concernés soient tous habilités et correctement formés.
Il s'agit également d'une recommandation de la HAS : "Les personnels de l'accueil administratif et les professionnels de santé sont formés à la surveillance et à la prévention des erreurs d'identification du patient." </t>
  </si>
  <si>
    <t xml:space="preserve">Assurez-vous que les professionnels concernés soient tous habilités et correctement formés.
Il s'agit également d'une recommandation de la HAS : "Les personnels de l'accueil administratif et les professionnels de santé sont formés à la surveillance et à la prévention des erreurs d'identification du patient." </t>
  </si>
  <si>
    <t xml:space="preserve">
La HAS recommande notamment : "La fiabilité de l'identification du patient à toutes les étapes de la prise en charge est évaluée à périodicité définie (indicateurs, audit) et les erreurs sont analysées et corrigées."</t>
  </si>
  <si>
    <t xml:space="preserve">
Il s'agit également d'une recommandation de la HAS : "Les personnels de l'accueil administratif mettent en œuvre les procédures de vérification de l'identité du patient" </t>
  </si>
  <si>
    <t xml:space="preserve">
Il s'agit aussi d'une recommandation de la HAS : "Les personnels de l'accueil administratif mettent en œuvre les procédures de vérification de l'identité du patient" </t>
  </si>
  <si>
    <t xml:space="preserve">
Il s'agit également d'une recommandation de la HAS : "Les personnels de l'accueil administratif mettent en œuvre les procédures de vérification de l'identité du patient"</t>
  </si>
  <si>
    <r>
      <t xml:space="preserve">
Cette préconisation est également portée par la HAS : "</t>
    </r>
    <r>
      <rPr>
        <i/>
        <sz val="11"/>
        <rFont val="Calibri"/>
        <family val="2"/>
        <scheme val="minor"/>
      </rPr>
      <t>Une organisation et des moyens permettant de fiabiliser l'identification du patient à toutes les étapes de sa prise en charge sont définis</t>
    </r>
    <r>
      <rPr>
        <sz val="11"/>
        <rFont val="Calibri"/>
        <family val="2"/>
        <scheme val="minor"/>
      </rPr>
      <t>".</t>
    </r>
  </si>
  <si>
    <t>Structure de court séjour sans accueil d’urgence ni accueil délocalisé</t>
  </si>
  <si>
    <t>Structure avec service(s) ayant une charge de travail particulière (accueil délocalisé, urgences…)</t>
  </si>
  <si>
    <t>Structure de moyen et long séjour (SSR, USLD…)</t>
  </si>
  <si>
    <t>Etes-vous une structure avec un (ou des) service(s) ayant une charge de travail particulière (accueil délocalisé, urgences…) ?</t>
  </si>
  <si>
    <t>Structure de court séjour (avec ou sans urgences,..)</t>
  </si>
  <si>
    <t>La politique d'identification du patient est-elle disponible, connue et régulièrement mise à jour ?</t>
  </si>
  <si>
    <t>Rédigez ou mettez à jour votre politique d'identification du patient en vous reportant aux exigences du RNIV. Assurez-vous que ce document est disponible et connu de tous.
Pour rappel, ce document doit également être produit dans le cadre du programme HOP'EN</t>
  </si>
  <si>
    <t xml:space="preserve">
Si vous êtes concerné, prévoyez de rédiger ce document et de le relayer largement auprès du personnel.
</t>
  </si>
  <si>
    <t xml:space="preserve">
Pour rappel, il s'agit également d'une recommandation de la HAS : "La fiabilité de l'identification du patient, à toutes les étapes de la prise en charge est évaluée à périodicité définie (indicateurs, audit) et les erreurs sont analysées et corrigées".
Ce document doit également être produit dans le cadre du programme HOP'EN</t>
  </si>
  <si>
    <t>GLOSSAIRE</t>
  </si>
  <si>
    <t>Collision</t>
  </si>
  <si>
    <t>Domaine d’identification</t>
  </si>
  <si>
    <t>Il regroupe au sein d’une organisation de santé toutes les applications qui utilisent le même identifiant pour désigner un patient.
Exemples :
-	un cabinet médical disposant d’un mode unique d’identification de ses patients est considéré comme un domaine d’identification ;
-	un établissement de santé dont tous les logiciels utilisent le même identifiant est un domaine d’identification.</t>
  </si>
  <si>
    <t>C’est une anomalie correspondant à l’attribution d’un même identifiant à 2 personnes physiques différentes, ou plus, notamment dans les cas suivants : sélection erronée d’un dossier informatique, usurpation d’identité d’un tiers déjà enregistré, erreur d’opération de fusion entre dossiers n’appartenant pas au même usager… Il devient très difficile dans ce cas de faire la part, a posteriori, des informations médicales qui relèvent de chaque usager. Le risque est de prendre des décisions médicales et soignantes au regard des données de santé d’une autre personne.</t>
  </si>
  <si>
    <t>Domaine de rapprochement</t>
  </si>
  <si>
    <t>Doublon</t>
  </si>
  <si>
    <t>On parle de doublons d’identités lorsqu’une même personne est enregistrée sous 2 identifiants différents (ou plus) dans un même domaine d’identification. On dispose alors pour l’usager de plusieurs dossiers médicaux et administratifs différents qui ne communiquent pas entre eux. Le fait de ne pas disposer de l’ensemble des informations médicales concernant l’usager engendre un risque lié à la méconnaissance, par le professionnel, de données utiles à la prise de décision.
Doublon de flux : doublon dépisté dans la file active à l'occasion de la venue d'un usager.
Doublons de stock : ensemble des doublons présents dans le référentiel d’identités. Les doublons de stock peuvent être identifiés lors de l’analyse de la qualité des bases patients.</t>
  </si>
  <si>
    <t xml:space="preserve">Fusion  </t>
  </si>
  <si>
    <t>Elle correspond au transfert, sur un identifiant unique, de toutes les informations concernant le même usager dispersées sur plusieurs identifiants (doublons) d’un même domaine d’identification.</t>
  </si>
  <si>
    <t>Identification primaire</t>
  </si>
  <si>
    <t xml:space="preserve">Elle correspond à la vérification, par tout professionnel de santé, de l'identité de l’usager physique tout au long de sa prise en charge avant la réalisation d'un acte le concernant (prélèvement, soins, transport, acte technique…). Elle comprend également l'identification des prélèvements ou des documents de l’usager et la sélection du bon dossier dans une application utilisée au sein d’un service de soins (prescription, dossier de soins, résultats d’examens…). </t>
  </si>
  <si>
    <t>Identifiant national de santé (INS)</t>
  </si>
  <si>
    <t>Il rassemble au moins deux domaines d’identification qui échangent ou partagent des informations entre eux. On distingue les domaines de rapprochements intra établissement et extra établissement. 
Exemples :
-	un établissement de santé disposant d’un Identifiant Permanent du Patient (IPP) et dont une partie des logiciels utilise un identifiant et une autre partie des logiciels un autre identifiant est un domaine de rapprochement. En effet, dans cet exemple, il existe deux groupes de logiciels et chaque groupe utilise un identifiant qui lui est propre. Chaque groupe constitue donc un domaine d’identification différent. L’établissement dispose également d’un IPP qui lui permet d’échanger des informations entre les deux domaines d’identification. Ce domaine de rapprochement est un domaine de rapprochement intra établissement ;
-	si des établissements de santé alimentent un serveur régional d’identité et de rapprochement, alors ce serveur constitue un domaine de rapprochement.</t>
  </si>
  <si>
    <t>Identification secondaire</t>
  </si>
  <si>
    <t>Ensemble des informations numériques renvoyés par le téléservice INSi, constituées :
-	du matricule INS : numéro d’identification au répertoire des personnes physiques (NIR ou NIA) ;
-	des traits INS (Nom de naissance, liste des prénoms de l’état civil, date de naissance, sexe, code commune du lieu de naissance ou code pays pour les personnes nées à l’étranger) ;
-	de l’OID (object identifier) qui identifie l’origine et le type de l’information (INSEE, NIR/NIA…).</t>
  </si>
  <si>
    <t>Le logiciel référentiel des identités propose-t-il la fonctionnalité de validation des identités ? Dispose-t-il au moins des statuts "identité provisoire" et "identité validée" (ou "confirmée") ?</t>
  </si>
  <si>
    <t>Le logiciel référentiel des identités propose-t-il l’utilisation d’attributs "identité douteuse", "identité fictive" (ou "sensible") et "identité homonyme" pour caractériser certaines identités particulières ?</t>
  </si>
  <si>
    <t>Avez-vous pris contact avec vos éditeurs, en particulier votre éditeur de logiciel référentiel des identités ?</t>
  </si>
  <si>
    <t xml:space="preserve">Contactez vos éditeurs le plus tôt possible, en particulier l'éditeur de votre logiciel référentiel des identités. </t>
  </si>
  <si>
    <t>a.Ont-ils pris connaissance du guide d’implémentation de l’INS dans les logiciels et de la modification du format des flux ? En particulier, ont-ils pris connaissance des nouveaux champs de l'identité qui deviennent obligatoires, de la taille des champs qui évolue, des nouveaux statuts de l’identité que les logiciels référentiels des identités vont devoir gérer, des données qu'ils vont devoir véhiculer,...) ?</t>
  </si>
  <si>
    <t xml:space="preserve">Le prérequis HOP'EN P1.2 porte sur l'existence d'une CIV opérationnelle au sein de la structure / GHT / groupement de structures. L'atteinte de ce prérequis nécessite que vous produisiez, ou mettiez à jour, un certain nombre de documents. </t>
  </si>
  <si>
    <t>VIII. Pilotage</t>
  </si>
  <si>
    <t>VIII.1</t>
  </si>
  <si>
    <t>VIII. Pilotage et indicateurs</t>
  </si>
  <si>
    <t>a. Taux de doublons de flux (calculé sur la file active)</t>
  </si>
  <si>
    <t>b. Taux d'identités possédant le même matricule INS</t>
  </si>
  <si>
    <t>c. Nombre de collisions détectées</t>
  </si>
  <si>
    <t>d. Nombre de fusions</t>
  </si>
  <si>
    <t>e. Rapport entre doublons avérés dans la file active et fusions réalisées permettant d’apprécier la charge de travail des cellules d’identitovigilance et l’adéquation des ressources avec les besoins</t>
  </si>
  <si>
    <t xml:space="preserve">f. Délai moyen de traitement d’un doublon potentiel (par classe : en 24 h ; une semaine ; un mois ; plus long) </t>
  </si>
  <si>
    <t xml:space="preserve">g. Taux de modifications d’identités par type de traits </t>
  </si>
  <si>
    <t xml:space="preserve">h. Proportions d’identités qualifiées, validées, récupérées, provisoires </t>
  </si>
  <si>
    <t xml:space="preserve">i. Nombre de suspicions d’utilisation frauduleuse d’identité détectées </t>
  </si>
  <si>
    <t>j. Taux de signalements d’événements indésirables relatifs à l'identification primaire des usagers</t>
  </si>
  <si>
    <t>k. Taux de signalements d’événements indésirables relatifs à l'identification secondaire des usagers</t>
  </si>
  <si>
    <t>l. Taux de formation des professionnels de la structure à l’identitovigilance, par catégorie professionnelle</t>
  </si>
  <si>
    <t xml:space="preserve">Les indicateurs suivants sont-ils suivis régulièrement ? </t>
  </si>
  <si>
    <t>Le taux de doublons de flux (calculé sur la file active) est-il régulièrement suivi ?</t>
  </si>
  <si>
    <t>Le taux d'identités possédant le même matricule INS est-il régulièrement suivi ?</t>
  </si>
  <si>
    <t>Le nombre de collisions détectées est-il régulièrement suivi ?</t>
  </si>
  <si>
    <t>Le nombre de fusions est-il régulièrement suivi ?</t>
  </si>
  <si>
    <t>Le rapport entre doublons avérés dans la file active et fusions réalisées permettant d’apprécier la charge de travail des cellules d’identitovigilance et l’adéquation des ressources avec les besoins est-il régulièrement suivi ?</t>
  </si>
  <si>
    <t>Le délai moyen de traitement d’un doublon potentiel (par classe : en 24 h ; une semaine ; un mois ; plus long) est-il régulièrement suivi ?</t>
  </si>
  <si>
    <t>Le taux de modifications d’identités par type de traits est-il régulièrement suivi ?</t>
  </si>
  <si>
    <t>Les proportions d’identités qualifiées, validées, récupérées, provisoires sont-elles régulièrement suivies ?</t>
  </si>
  <si>
    <t>Le nombre de suspicions d’utilisation frauduleuse d’identité détectées est-il régulièrement suivi ?</t>
  </si>
  <si>
    <t>Le taux de signalements d’événements indésirables relatifs à l'identification primaire des usagers est-il régulièrement suivi ?</t>
  </si>
  <si>
    <t>Le taux de signalements d’événements indésirables relatifs à l'identification secondaire des usagers est-il régulièrement suivi ?</t>
  </si>
  <si>
    <t xml:space="preserve">Le taux de formation des professionnels de la structure à l’identitovigilance, par catégorie professionnelle, est-il régulièrement suivi ? </t>
  </si>
  <si>
    <t>Cartographie des applications, interfaces et flux du système d'information</t>
  </si>
  <si>
    <t>Ces documents sont demandés dans le cadre du programme HOP'EN (prérequis P1.2)</t>
  </si>
  <si>
    <t>Ce document doit également être produit dans le cadre du programme HOP'EN (prérequis P1.1) : "Cartographie applicative détaillant les applications concernées par domaine, bloc fonctionnel et établissement dans le cadre d’un GHT, avec le détail par application de l’interfaçage ou non avec le référentiel unique d’identités (à préciser par établissement dans le cadre des GHT).</t>
  </si>
  <si>
    <t>Rapports d’activité des cellules établissements / GHT et comptes rendus de(s) réunions des cellules établissement / GHT</t>
  </si>
  <si>
    <t xml:space="preserve">e.  Quels sont les coûts de migration prévus par votre éditeur ? </t>
  </si>
  <si>
    <t xml:space="preserve">f. Ont-ils pris en compte l'annexe CI-SIS afin de faire évoluer leurs différents standards d'échange ? </t>
  </si>
  <si>
    <t>g. Des outils de formation sont-ils prévus (modes opératoires, e-learning, formation sur site…) ?</t>
  </si>
  <si>
    <t xml:space="preserve">Connaissez-vous les coûts de migration prévus par votre éditeur ? </t>
  </si>
  <si>
    <t>20.</t>
  </si>
  <si>
    <t>Identité récupérée</t>
  </si>
  <si>
    <t>Statut d’une identité numérique qui a été récupérée sur le téléservice INSi, comparée avec succès aux traits de la personne physique, mais qui n’a pas encore fait l’objet d’un contrôle à partir d’un document d’identité à haut niveau de confiance.</t>
  </si>
  <si>
    <t>Identité douteuse</t>
  </si>
  <si>
    <t>Attribut d’une identité numérique utilisé pour signaler que la procédure d’identification n’est pas sûre, soit du fait d’un doute sur les documents d’identification présentés (suspicion de fraude), soit parce l’identité est relevée sur les dires d’un patient confus ou d’un tiers qui le connait mal. C’est un attribut qui ne peut être associé qu’au statut d’identité provisoire.</t>
  </si>
  <si>
    <t>Identité fictive</t>
  </si>
  <si>
    <t>Attribut d’une identité numérique utilisée pour signaler que les traits d’identité n’ont pas de rapport avec l’identité réelle de l’usager. Il découle de la mise en œuvre d’une procédure d’identification applicable aux situations d’identités sensibles (anonymisation de la prise en charge). Cet attribut peut également servir dans le cadre de tests informatiques ou de formations. C’est un attribut qui ne peut être associé qu’au statut d’identité provisoire.</t>
  </si>
  <si>
    <t>Identité frauduleuse</t>
  </si>
  <si>
    <t>Le terme d’identité frauduleuse s’applique aux situations où un usager utilise l’identité d’un autre afin de bénéficier de droits sociaux auxquels on n’a pas droit. Cette situation peut engendrer des risques très graves pour la santé du fraudeur comme du titulaire des droits lors d'un prochain séjour dans l'établissement de soins par le mélange des informations (collision) qu'elle entraîne dans un même dossier patient. Elle doit faire l’objet, quand elle est suspectée, de l’utilisation de l’attribut Identité douteuse.</t>
  </si>
  <si>
    <t>Attribut utilisé pour signaler un fort taux de ressemblance entre des identités numériques et alerter les professionnels lors de la prise en charge de ces usagers homonymes ou à identités approchantes.</t>
  </si>
  <si>
    <t>Identité homonyme</t>
  </si>
  <si>
    <t>Identité provisoire</t>
  </si>
  <si>
    <t>Identité qualifiée</t>
  </si>
  <si>
    <t>Statut d’une identité numérique locale qui n’a pas été récupérée sur le téléservice INSi et qui n’a pas encore fait l’objet d’un contrôle à partir d’un document d’identité à haut niveau de confiance. Ce statut peut, si besoin, être associé à un attribut Identité douteuse ou Identité fictive.</t>
  </si>
  <si>
    <t>Statut d’une identité numérique locale qui a été récupérée sur le téléservice INSi, comparée avec succès aux traits de la personne physique, et qui a fait l’objet d’un contrôle à partir d’un document d’identité à haut niveau de confiance.</t>
  </si>
  <si>
    <t>Statut d’une identité numérique locale qui a été récupérée sur le téléservice INSi après avoir été comparée avec succès aux traits de la personne physique mais qui n’a pas encore pu être contrôlée à partir d’un document d’identité à haut niveau de confiance.</t>
  </si>
  <si>
    <t>Identité sensible</t>
  </si>
  <si>
    <t>Le terme d’identité sensible s’utilise de façon générique pour regrouper tous les cas où il existe un droit renforcé par la réglementation vis-à-vis de la confidentialité, notamment en termes d’anonymat des soins.</t>
  </si>
  <si>
    <t>Identité validée</t>
  </si>
  <si>
    <t xml:space="preserve">
</t>
  </si>
  <si>
    <t xml:space="preserve">Statut d’une identité numérique qui n’a pas été récupérée sur le téléservice INSi mais qui a fait l’objet d’un contrôle à partir d’un document d’identité à haut niveau de confiance, ce qui garantit l’absence d’erreur dans l’enregistrement des traits d’identité d’un usager. </t>
  </si>
  <si>
    <t>Identitovigilance</t>
  </si>
  <si>
    <t>Politique, organisation et moyens mis en œuvre pour fiabiliser l'identification d’un usager à toutes les étapes de sa prise en charge.</t>
  </si>
  <si>
    <t>INSi</t>
  </si>
  <si>
    <t>Matricule INS</t>
  </si>
  <si>
    <t>C’est le numéro identifiant d’attente (NIA) attribué par la CNAVTS aux personnes nées à l’étranger à partir des données d’état civil (art. R.114-26 du code de la sécurité sociale). Le NIA devient NIR lorsque l’identité de la personne est confirmée et qu’aucun doublon n’est possible avec un autre NIR. En l’absence de NIR, le NIA constitue le matricule INS des personnes prises en charge dans les champs sanitaire et médico-social (articles L.1111-8-1, R.1111-8-1 et suivants du code de la santé publique).</t>
  </si>
  <si>
    <t>NIA</t>
  </si>
  <si>
    <t>NIR</t>
  </si>
  <si>
    <t>Le numéro d’inscription au répertoire des personnes physiques (NIRPP ou NIR) sert à identifier une personne dans le répertoire national d’identification des personnes physiques géré par l’INSEE (RNIPP). 
Le NIR personnel constitue le matricule INS des personnes prises en charge dans les champs sanitaire et médico-social (articles L.1111-8-1, R.1111-8-1 et suivants du code de la santé publique). 
Le NIR est attribué :
-	soit par l’INSEE lors de l’inscription au RNIPP ; l’inscription a lieu, en général, au plus tard huit jours après la naissance, à partir de l’état civil transmis par les mairies (sexe, année et mois de naissance, département et commune de naissance, numéro d'ordre du registre d'état civil) ;
-	soit par la CNAVTS lors de l’inscription sur le système national de gestion des identités (SNGI) à la demande d’un organisme de sécurité sociale, à l’occasion d’une démarche effectuée par la personne elle-même ou par son employeur.
Les deux systèmes sont synchronisés quotidiennement.</t>
  </si>
  <si>
    <t>Le terme nom de famille a officiellement succédé à celui de nom patronymique ou nom de naissance ou nom de jeune fille. Il est transmis selon des règles propres à la filiation. Il est toujours intégré dans l’extrait d’acte de naissance. 
Le changement de nom de famille est prévu par les articles 60 à 62-4 du code civil. Il peut être lié à la procédure de francisation du nom et/ou des prénoms pour les personnes qui acquièrent ou recouvrent la nationalité française.
Remarque : Pour une meilleure compréhension, il a été choisi de continuer d’utiliser le terme nom de naissance dans le RNIV car les usagers ont tendance à confondre nom de famille et nom d’usage.</t>
  </si>
  <si>
    <t>Nom de famille</t>
  </si>
  <si>
    <t>Nom d'usage</t>
  </si>
  <si>
    <t>Le nom d’usage est un nom hérité d’un acte d’état civil (mariage, naissance…). Il est normalement précisé sur un document officiel d’identité après le titre « Nom d’usage ».
Il peut évoluer au gré des actes d’état civil (divorce, remariage). Faute de mise à jour des pièces d’identité, il est parfois en discordance avec le nom réellement port par l’usager, ce qui n’en fait pas un trait d’identité fiable. D’autant que l’usager peut décider de ne pas le porter dans tout ou partie de ses activités.
Remarque : il est recommandé de préférer le terme nom d’usage à celui, désuet, de nom marital.</t>
  </si>
  <si>
    <t>A la place du nom d’usage, qui a une définition légale, le RNIV crée le terme de nom utilisé pour permettre l’enregistrement du nom réellement porté dans la vie courante, qu’il s’agisse du nom de naissance ou du nom d’usage, voire, sous certaines conditions, celui utilisé dans le pseudonyme ou le surnom de l’usager. Ce trait complémentaire a pour objet de faciliter le dialogue soignant-soigné.</t>
  </si>
  <si>
    <t>Nom utilisé</t>
  </si>
  <si>
    <t>Prénom(s) de naissance</t>
  </si>
  <si>
    <t>L’attribution d’un prénom est obligatoire : il est indiqué sur l’acte de naissance. Il peut comporter plusieurs prénoms, ainsi que des prénoms composés. 
Il est distingué le premier prénom de naissance de la liste, indispensable à la communication entre logiciels n’ayant pas encore été mis en conformité avec les exigences du RNIV.</t>
  </si>
  <si>
    <t>Tout prénom inscrit dans l’acte de naissance peut être choisi comme prénom usuel (art. 57 du code civil). Ce choix peut être précisé après la mention « Prénom usuel » en dessous la rubrique « Prénom(s) » du titre d’identité. Il arrive cependant que le prénom porté dans la vie courante, différent du premier prénom de naissance, n’ait jamais été officialisé.</t>
  </si>
  <si>
    <t>Prénom usuel</t>
  </si>
  <si>
    <t>Prénom utilisé</t>
  </si>
  <si>
    <t>A la place du prénom usuel, qui a une définition légale, le RNIV crée le terme de prénom utilisé pour permettre l’enregistrement du prénom réellement porté dans la vie courante. Il peut s’agir d’un des prénoms de naissance, du prénom d’usage voire, sous certaines conditions, d’un autre prénom non officialisé – comme cela peut être habituel dans certaines régions – ou utilisé dans le pseudonyme ou le surnom de l’usager. Ce trait complémentaire a pour objet de faciliter le dialogue soignant-soigné.</t>
  </si>
  <si>
    <t>Attribution d’une identité numérique (dite identité de fédération) commune à plusieurs identités numériques appartenant à des domaines d’identification différents (au niveau territorial, régional) mais qui font référence au même usager.</t>
  </si>
  <si>
    <t>Rapprochement d’identités</t>
  </si>
  <si>
    <t>Ensemble de composants (techniques et organisationnels) du système d’information qui garantit la cohérence des données d’identité pour l’ensemble des logiciels métiers gérant des informations nominatives des usagers pris en charge. C’est au niveau du référentiel d’identités de la structure que les appels au téléservice de récupération et de vérification doivent être réalisés.</t>
  </si>
  <si>
    <t>Référentiel unique d’identités</t>
  </si>
  <si>
    <t>Selon l’article 226-4-1 du Code pénal, il s’agit d’une infraction consistant à utiliser l'identité d'un tiers à des fins malveillantes. En santé, on a plutôt affaire à des situations d’utilisation frauduleuse d’identité dans le but de bénéficier de la couverture sociale d’un autre usager, avec la complicité fréquente de celui-ci.</t>
  </si>
  <si>
    <t>Usurpation d’identité</t>
  </si>
  <si>
    <t>Cet onglet récapitule les documents de base relatifs à l'identitovigilance et à la sécurité du système d'information que chaque structure doit produire et mettre à jour régulièrement. Il ne s'agit en aucun cas d'une liste exhaustive. Des documents complémentaires à ceux listés pourront être réalisés par les structures en fonction de leurs activités, populations accueillies, organisations,...</t>
  </si>
  <si>
    <t>Le programme HOP’EN de la DGOS s’inscrit dans la politique du numérique en santé et la feuille de route « Accélérer le virage numérique ». Il en constitue l’action 19 : soutien à l’évolution des systèmes d’information hospitaliers avec le programme HOP'EN.</t>
  </si>
  <si>
    <t xml:space="preserve">
Prenez connaissance de son contenu si vous êtes concerné.</t>
  </si>
  <si>
    <t>Cette liste vous permet de voir si des référents régionaux d'identitovigilance ont été nommés dans votre région, et de récupérer leurs contacts le cas échéant. La liste est régulièrement mise à jour. 
Nous vous invitons à contacter vos référents régionaux pour toute question sur l'identitovigilance.</t>
  </si>
  <si>
    <r>
      <rPr>
        <u/>
        <sz val="10"/>
        <color theme="0"/>
        <rFont val="Calibri"/>
        <family val="2"/>
        <scheme val="minor"/>
      </rPr>
      <t xml:space="preserve">
Point de vigilance</t>
    </r>
    <r>
      <rPr>
        <sz val="10"/>
        <color theme="0"/>
        <rFont val="Calibri"/>
        <family val="2"/>
        <scheme val="minor"/>
      </rPr>
      <t xml:space="preserve"> : l'ensemble des webinaires réalisés par l'ANS sont rassemblés sur la même page. Les webinaires INS à destination des structures sont intitulés de la manière suivante : "Structures de santé - Comprendre et mettre en oeuvre l'Identifiant National de Santé"</t>
    </r>
  </si>
  <si>
    <t>I.1</t>
  </si>
  <si>
    <r>
      <rPr>
        <i/>
        <sz val="10"/>
        <rFont val="Calibri"/>
        <family val="2"/>
        <scheme val="minor"/>
      </rPr>
      <t xml:space="preserve">Si vous avez répondu "Oui" à la question VII.6  </t>
    </r>
    <r>
      <rPr>
        <sz val="10"/>
        <rFont val="Calibri"/>
        <family val="2"/>
        <scheme val="minor"/>
      </rPr>
      <t xml:space="preserve">: Avez-vous abordé les points suivants avec vos éditeurs : </t>
    </r>
  </si>
  <si>
    <t xml:space="preserve">Consultez les annexes : </t>
  </si>
  <si>
    <t>Réalisez votre état des lieux :</t>
  </si>
  <si>
    <t>I. Caractéristiques de l'établissement et organisation de l'identitovigilance</t>
  </si>
  <si>
    <t>V. Qualité et complétude des identités</t>
  </si>
  <si>
    <t>VI. Gestion des identités</t>
  </si>
  <si>
    <t>VII. Etat des lieux du système d'information</t>
  </si>
  <si>
    <t>Récapitulatif des livrables à produire</t>
  </si>
  <si>
    <t>Glossaire</t>
  </si>
  <si>
    <t>Détail du calcul des ETP à dédier à l'identitovigilance</t>
  </si>
  <si>
    <t xml:space="preserve">Si vous faites partie d'un GHT ou d'un groupement de structures : </t>
  </si>
  <si>
    <r>
      <t xml:space="preserve">a. Une cartographie des risques à priori qui vise à recenser les situations </t>
    </r>
    <r>
      <rPr>
        <sz val="10"/>
        <color theme="1" tint="4.9989318521683403E-2"/>
        <rFont val="Calibri"/>
        <family val="2"/>
        <scheme val="minor"/>
      </rPr>
      <t xml:space="preserve">dans lesquelles peuvent survenir des erreurs d’identification, de les catégoriser en termes de niveau de criticité (élevé, moyen ou faible) et à identifier les mesures à mettre en œuvre pour les prévenir </t>
    </r>
  </si>
  <si>
    <t>e.Taux de dates de naissance incohérentes (exemple : patient de plus de 110 ans)</t>
  </si>
  <si>
    <t>La fonctionnalité "attributs" est-elle utilisée dans l’établissement ?</t>
  </si>
  <si>
    <t>NON APPLICABLE</t>
  </si>
  <si>
    <t>Une identité n’est-elle validée que si l’usager a présenté un document d’identité de haut niveau de confiance ?</t>
  </si>
  <si>
    <t>SANS OBJET</t>
  </si>
  <si>
    <t>Le RNIV recommande fortement l'utilisation de la fonctionnalité 'attributs' des identités (attribut douteux, fictif, homonyme) pour permettre aux professionnels de caractériser les identités numériques nécessitant un traitement particulier. Assurez-vous que cette fonctionnalité est correctement utilisée dans votre structure.</t>
  </si>
  <si>
    <t>VI.13</t>
  </si>
  <si>
    <t xml:space="preserve">m. Nombre total des appels au téléservice INSi par période, en distinguant les appels à l’opération de récupération (par carte Vitale d’une part, par traits d’autre part) et les appels à l’opération de vérification (unitaire ou en masse) et en indiquant le pourcentage d’appels en échec. </t>
  </si>
  <si>
    <t xml:space="preserve">Le nombre total des appels au téléservice INSi par période, en distinguant les appels à l’opération de récupération (par carte Vitale d’une part, par traits d’autre part) et les appels à l’opération de vérification (unitaire ou en masse) et en indiquant le pourcentage d’appels en échec, est-il régulièrement suivi ? </t>
  </si>
  <si>
    <t>Constituez votre cellule d'identitovigilance au plus tôt.
Pour rappel, la constitution d'une CIV établissement est un des prérequis du programme HOP'EN</t>
  </si>
  <si>
    <t>c. Le décret d’application n° 2019-1036 du 8 octobre 2019 modifiant le décret n° 2017-412 du 27 mars 2017</t>
  </si>
  <si>
    <t xml:space="preserve">Ce décret rend obligatoire l'utilisation de l'identifiant national de santé pour référencer les données de santé à compter du 01/01/2021 </t>
  </si>
  <si>
    <t>f. Guide HAS, Identification du patient à toutes les étapes de sa prise en charge, Septembre 2014</t>
  </si>
  <si>
    <t>g. Les prérequis et indicateurs du programme HOP'EN</t>
  </si>
  <si>
    <t>Cette courte présentation réalisée par l'ANS synthétise les impacts du RGPD pour le secteur de la santé</t>
  </si>
  <si>
    <t xml:space="preserve">Une ou plusieurs personnes dans votre structure ont-elles pris connaissance des documents socles ci-dessous ? </t>
  </si>
  <si>
    <r>
      <rPr>
        <i/>
        <sz val="10"/>
        <rFont val="Calibri"/>
        <family val="2"/>
        <scheme val="minor"/>
      </rPr>
      <t xml:space="preserve">Si vous avez répondu "Oui" à la question 1.6 : </t>
    </r>
    <r>
      <rPr>
        <sz val="10"/>
        <rFont val="Calibri"/>
        <family val="2"/>
        <scheme val="minor"/>
      </rPr>
      <t>Combien d'ETP sont dédiés à cette cellule d'identitovigilance (en comptant le temps dédié du référent d'identitovigilance) ?</t>
    </r>
  </si>
  <si>
    <t>L’ensemble des personnels autorisés à créer ou modifier des identités en heures ouvrables disposent-ils d’une carte CPx nominative ?</t>
  </si>
  <si>
    <t>L’ensemble des personnels autorisés à créer ou modifier des identités en heures de permanence des soins disposent-ils d’une carte CPx nominative ?</t>
  </si>
  <si>
    <t>Avez-vous bien conscience qu'il vous faudra recertifier vos flux d'identité sortants du SIH ?</t>
  </si>
  <si>
    <t>Une ou plusieurs personnes dans votre structure ont-elles pris connaissance du référentiel national d'identitovigilance (RNIV) ?</t>
  </si>
  <si>
    <t>Une ou plusieurs personnes dans votre structure ont-elles pris connaissance du référentiel INS produit par l'ANS ?</t>
  </si>
  <si>
    <t>Une ou plusieurs personnes dans votre structure ont-elles pris connaissance du manuel de certification des établissements de santé - V2014 de la HAS ?</t>
  </si>
  <si>
    <t>Une ou plusieurs personnes dans votre structure ont-elles pris connaissance du guide "Identification du patient à toutes les étapes de sa prise en charge" de la HAS ?</t>
  </si>
  <si>
    <t>Une ou plusieurs personnes dans votre structure ont-elles pris connaissance des prérequis et indicateurs du programme HOP'EN ?</t>
  </si>
  <si>
    <t>Une ou plusieurs personnes dans votre structure ont-elles pris connaissance du décret d’application n° 2019-1036 du 8 octobre 2019 modifiant le décret n° 2017-412 du 27 mars 2017 ?</t>
  </si>
  <si>
    <t>Le décret d'application 2019 modifiant le décret 2017 : https://www.legifrance.gouv.fr/jorf/id/JORFTEXT000039196419/</t>
  </si>
  <si>
    <t>Ce décret rend obligatoire l'utilisation de l'identifiant national de santé pour référencer les données de santé à compter du 01/01/2021. 
Assurez-vous qu'a minima les personnes suivantes ont pris connaissance du décret : Directeur, DSI, DIM, Réfèrent identitovigilance, responsable Qualité.</t>
  </si>
  <si>
    <t>Assurez-vous qu'a minima les personnes suivantes ont pris connaissance du référentiel INS : Directeur, DSI, DIM, Réfèrent identitovigilance, responsable Qualité.</t>
  </si>
  <si>
    <t>Ce guide, élaboré par la HAS, liste un certain nombre de recommandations que les établissements de santé doivent respecter dans le cadre de la certification HAS. Certaines recommandations portent tout particulièrement sur l'identitovigilance. 
Assurez-vous qu'a minima les personnes suivantes ont pris connaissance du document : Directeur, DSI, DIM, Réfèrent identitovigilance, responsable Qualité.</t>
  </si>
  <si>
    <t>Assurez-vous qu'a minima les personnes suivantes ont pris connaissance du RNIV : Directeur, DSI, DIM, Réfèrent identitovigilance, responsable Qualité.</t>
  </si>
  <si>
    <t>h. Présentation du règlement européen sur la protection des données personnelles (RGPD)</t>
  </si>
  <si>
    <t>Une ou plusieurs personnes dans votre structure ont-elles pris connaissance du RGPD ?</t>
  </si>
  <si>
    <t>La présentation du RGPD : https://esante.gouv.fr/sites/default/files/media_entity/documents/180528_RGPD.pdf</t>
  </si>
  <si>
    <t>Cette fiche présente de manière synthétique les principaux impacts du règlement européen sur la protection des données personnelles (RGPD) dans le domaine de la santé.
Assurez-vous qu'a minima les personnes suivantes ont pris connaissance du document : Directeur, DSI, DIM, Réfèrent identitovigilance, responsable Qualité.</t>
  </si>
  <si>
    <t>II. VERIFICATION DE L'IDENTITE DU PATIENT</t>
  </si>
  <si>
    <t>II.Vérification identités</t>
  </si>
  <si>
    <t>III. ACCUEIL DU PATIENT ET CREATION DE L'IDENTITE</t>
  </si>
  <si>
    <t>III.8</t>
  </si>
  <si>
    <t>III.9</t>
  </si>
  <si>
    <t>III.10</t>
  </si>
  <si>
    <t>III.11</t>
  </si>
  <si>
    <t>III.12</t>
  </si>
  <si>
    <t>III.13</t>
  </si>
  <si>
    <t>III.Création identités</t>
  </si>
  <si>
    <t xml:space="preserve">Le référentiel d'identité est-il interfacé avec vos autres applications auxquelles il fournit les identités ? </t>
  </si>
  <si>
    <r>
      <rPr>
        <i/>
        <sz val="10"/>
        <color theme="1"/>
        <rFont val="Calibri"/>
        <family val="2"/>
        <scheme val="minor"/>
      </rPr>
      <t>Si vous avez répondu "OUI" à la question "III.1"</t>
    </r>
    <r>
      <rPr>
        <sz val="10"/>
        <color theme="1"/>
        <rFont val="Calibri"/>
        <family val="2"/>
        <scheme val="minor"/>
      </rPr>
      <t xml:space="preserve"> : Le référentiel d'identité est-il interfacé avec vos autres applications auxquelles il fournit les identités ? </t>
    </r>
  </si>
  <si>
    <r>
      <t xml:space="preserve">Si vous avez répondu "Oui" à la question III.3 </t>
    </r>
    <r>
      <rPr>
        <sz val="10"/>
        <color theme="1"/>
        <rFont val="Calibri"/>
        <family val="2"/>
        <scheme val="minor"/>
      </rPr>
      <t>: Dans ce cas, la connexion est-elle bidirectionnelle ? C'est-à-dire, une identité créée dans un autre outil que le référentiel est-elle transmise et enregistrée dans le référentiel d’identité ?</t>
    </r>
  </si>
  <si>
    <r>
      <rPr>
        <i/>
        <sz val="10"/>
        <color theme="1"/>
        <rFont val="Calibri"/>
        <family val="2"/>
        <scheme val="minor"/>
      </rPr>
      <t xml:space="preserve">Si vous avez répondu "Oui" à la question III.5 : </t>
    </r>
    <r>
      <rPr>
        <sz val="10"/>
        <color theme="1"/>
        <rFont val="Calibri"/>
        <family val="2"/>
        <scheme val="minor"/>
      </rPr>
      <t xml:space="preserve">Combien avez-vous de points de création des identités ? </t>
    </r>
  </si>
  <si>
    <t>IV.Modification identités</t>
  </si>
  <si>
    <t>IV.4</t>
  </si>
  <si>
    <t>IV.5</t>
  </si>
  <si>
    <t>IV.6</t>
  </si>
  <si>
    <t>IV.7</t>
  </si>
  <si>
    <t>IV. MODIFICATION DES IDENTITES</t>
  </si>
  <si>
    <r>
      <rPr>
        <i/>
        <sz val="10"/>
        <color theme="1"/>
        <rFont val="Calibri"/>
        <family val="2"/>
        <scheme val="minor"/>
      </rPr>
      <t xml:space="preserve">Si vous avez répondu "Oui" à la question IV.1 : </t>
    </r>
    <r>
      <rPr>
        <sz val="10"/>
        <color theme="1"/>
        <rFont val="Calibri"/>
        <family val="2"/>
        <scheme val="minor"/>
      </rPr>
      <t xml:space="preserve">Combien de services sont habilités à modifier les identités  ? </t>
    </r>
  </si>
  <si>
    <t>VII.10</t>
  </si>
  <si>
    <t>IV. Modification des identités</t>
  </si>
  <si>
    <t>III. Accueil du patient et création des identités</t>
  </si>
  <si>
    <t>II. Vérification de l'identité du patient</t>
  </si>
  <si>
    <t xml:space="preserve">
En attendant l'évolution de votre logiciel (afin de vous permettre de saisir tous les prénoms dans un unique champ), veillez à renseigner, lorsque cela est possible, tous les prénoms de naissance dans les champs dédiés de votre outil (champ "premier prénom" et champ "autres prénoms" par exemple).</t>
  </si>
  <si>
    <t>Un titre d’identité à haut niveau de confiance est-il demandé au patient / à sa famille lors de l’accueil ?</t>
  </si>
  <si>
    <t>Les codes communes de naissance sont-ils saisis en code INSEE ?</t>
  </si>
  <si>
    <t>Si le patient a un prénom utilisé dans la vie courante différent de son premier prénom de naissance, le prénom saisi dans le champ "prénom" est-il le prénom de naissance ?</t>
  </si>
  <si>
    <t>L'ensemble des prénoms de naissance sont-ils saisis lors de la création d'une identité ?</t>
  </si>
  <si>
    <r>
      <t xml:space="preserve">L’identité est-elle validée de façon différée (en </t>
    </r>
    <r>
      <rPr>
        <i/>
        <sz val="10"/>
        <color theme="1"/>
        <rFont val="Calibri"/>
        <family val="2"/>
        <scheme val="minor"/>
      </rPr>
      <t>back office</t>
    </r>
    <r>
      <rPr>
        <sz val="10"/>
        <color theme="1"/>
        <rFont val="Calibri"/>
        <family val="2"/>
        <scheme val="minor"/>
      </rPr>
      <t>) par les personnels de la cellule d’identitovigilance ?</t>
    </r>
  </si>
  <si>
    <t>Le champ relatif à la liste des prénoms de naissance doit être renseigné dès qu’il est possible d’accéder à cette information : présentation d’un titre d’identité et/ou appel au téléservice INSi (dans les cas d’usage où sa recherche est requise et autorisée). Formez votre personnel sur ce point. Pour rappel, si des identités locales ne contiennent pas tous les prénoms d'un usager, vous risquez d’avoir plus de discordances avec les données retournées par le téléservice INSi.</t>
  </si>
  <si>
    <t>CIV</t>
  </si>
  <si>
    <t>a. Une cellule d'identitovigilance (CIV) de territoire / groupement a-t-elle été constituée ?</t>
  </si>
  <si>
    <t>Avez vous identifié un référent métier pour chaque logiciel ?</t>
  </si>
  <si>
    <t>VII.11</t>
  </si>
  <si>
    <t>Les scénarios de tests métier : https://esante.gouv.fr/securite/identifiant-national-de-sante</t>
  </si>
  <si>
    <t xml:space="preserve">Pour rappel, une cellule d'identitovigilance opérationnelle est constituée de personnels identifiés et disposant de temps dédiés gérant au quotidien les anomalies liées à l'identification du patient, et en particulier la qualité du référentiel identité. </t>
  </si>
  <si>
    <t xml:space="preserve">Cellule d'identitovigilance. Pour rappel, une cellule d'identitovigilance opérationnelle est constituée de personnels identifiés et disposant de temps dédiés gérant au quotidien les anomalies liées à l'identification du patient, et en particulier la qualité du référentiel identité. </t>
  </si>
  <si>
    <t>Avant de démarrer, avez-vous consulté les scénarios de test métier sur le site de l'ANS ?</t>
  </si>
  <si>
    <t>Il s'agit du nombre de venues de patients, en comptabilisant chaque séjour d’hospitalisation et chaque acte ambulatoire, permettant d’estimer le nombre de fois où une vérification de l’identité des patients devra être réalisée.</t>
  </si>
  <si>
    <t>Le programme HOP'EN : https://solidarites-sante.gouv.fr/systeme-de-sante-et-medico-social/e-sante/sih/hopen</t>
  </si>
  <si>
    <t>La page INS : https://esante.gouv.fr/securite/identifiant-national-de-sante</t>
  </si>
  <si>
    <t>Avant de démarrer, avez-vous consulté les fiches de communication et les fiches pratiques INS réalisées par le 3RIV ?</t>
  </si>
  <si>
    <t>Ces fiches sont disponibles sur le site de l'ANS.</t>
  </si>
  <si>
    <t xml:space="preserve">A qui s'adresse ce questionnaire ? </t>
  </si>
  <si>
    <t xml:space="preserve">Qui doit remplir ce questionnaire ? </t>
  </si>
  <si>
    <t>Combien de temps dois-je prévoir pour renseigner le questionnaire ?</t>
  </si>
  <si>
    <t>Aux établissements sanitaires qui souhaitent faire un état des lieux et disposer d'un plan d'actions personnalisé pour déployer l'INS</t>
  </si>
  <si>
    <t xml:space="preserve">Nous estimons qu'il vous faudra entre 1H30 et 2H pour renseigner la totalité du questionnaire. Vous pouvez le renseigner en plusieurs fois. </t>
  </si>
  <si>
    <t>Le responsable des entrées / admissions, le responsable de la CIV et le responsable du SIH.</t>
  </si>
  <si>
    <t>Ce support, réalisé par l'ANS, présente les notions de base à connaître sur l'INS</t>
  </si>
  <si>
    <t>d. Le guide d'implémentation de l'INS dans les logiciels</t>
  </si>
  <si>
    <t>Pour vous aider dans vos travaux sur l'identitovigilance et l'INS, avez-vous pris connaissance des ressources suivantes ?</t>
  </si>
  <si>
    <t>Ce fichier, disponible sur le site de l'ANS, vise à aider les éditeurs, les structures sanitaires, médico-sociales et les professionnels libéraux à s'assurer que l'INS soit correctement implémentée dans les logiciels, en conformité avec les règles du référentiel national d'identitovigilance et du guide d'implémentation de l'INS. A noter :  il s'agit d'un outil d'aide sans obligation de remplissage.</t>
  </si>
  <si>
    <t>j. Procédure sur la conduite à tenir lorsque la qualification de l’identité numérique n’est pas possible à court terme faute de présentation de documents d’identité à haut niveau de preuve (conservation ou non de l’INS dans le SIS)</t>
  </si>
  <si>
    <t>Avez-vous réfléchi à la manière d'alimenter votre base de données patient / usager avec l'INS, c'est-à-dire, à quel moment allez-vous récupérer l'INS (au fur et à mesure que les usagers viennent, en anticipation en peuplant votre base,…) ?</t>
  </si>
  <si>
    <t>Avez-vous recensé et cartographié les applications / logiciels de votre SI qui vont devoir intégrer l’INS ?</t>
  </si>
  <si>
    <t xml:space="preserve">Avez-vous identifié les applications / logiciels de votre SI qui vont devoir intégrer l'INS en priorité ? </t>
  </si>
  <si>
    <t xml:space="preserve">b. Ont-ils réalisé les scénarios de test de l'ANS afin de s'assurer de leur conformité au guide d'implémentation de l'INS dans les logiciels ? </t>
  </si>
  <si>
    <t>Procédure sur la conduite à tenir lorsque la qualification de l’identité numérique n’est pas possible à court terme faute de présentation de documents d’identité à haut niveau de preuve (conservation ou non de l’INS dans le SIS)</t>
  </si>
  <si>
    <t xml:space="preserve">C’est une identité numérique unique, univoque, pérenne, permettant de référencer, de conserver et de transmettre les informations de santé d’un usager. Son utilisation est obligatoire à compter du 01/01/2021 par l’ensemble des professionnels de santé. Elle correspond aujourd’hui à l’INS (cf. ce terme).
Remarque : un identifiant calculé (INS-C), attribué au travers d’un algorithme à partir d’informations lues à partir de la carte Vitale de l’assuré, a d’abord été utilisé mais les résultats se sont révélés à l’origine de doublons ou de collisions. </t>
  </si>
  <si>
    <t>C’est l’ensemble des opérations destinées à attribuer de manière univoque à une personne physique une identité numérique qui lui est propre. L’identification primaire comprend les étapes de recherche d’un patient dans la base, de création ou de modification d’une identité, de validation de cette identité, de récupération de l’INS via l’appel au téléservice INSi.</t>
  </si>
  <si>
    <t>INS</t>
  </si>
  <si>
    <t>Service en ligne de la CNAM permettant de rechercher et de télécharger l’INS.</t>
  </si>
  <si>
    <t>Identifiant de l’INS, représenté par le NIR ou le NIA personnel de l’usager.</t>
  </si>
  <si>
    <t>Une ou plusieurs personnes dans votre structure ont-elles pris connaissance du guide d'implémentation de l'INS dans les logiciels réalisé par l'ANS ?</t>
  </si>
  <si>
    <t>en conformité avec les règles du référentiel national d'identitovigilance et du guide d'implémentation de l'INS. 
A noter :  il s'agit d'un outil d'aide sans obligation de remplissage.</t>
  </si>
  <si>
    <t>Veillez à renouveler régulièrement les formations sur la création/modification d'une identité patient auprès du personnel concerné.
 Intégrez l'INS dans vos formations et prévoyez de réaliser ces formations avant le 01/01/2021.</t>
  </si>
  <si>
    <t xml:space="preserve"> 
Mettez à jour votre politique d'habilitation et les droits accordés au personnel avec l'arrivée de l'INS</t>
  </si>
  <si>
    <t xml:space="preserve">Plus le taux est élevé, plus le temps de mise à jour des identités avec l'arrivée de l'INS sera important. Cela risque d'entraîner une surcharge de travail au moment du déploiement de l'INS. </t>
  </si>
  <si>
    <t xml:space="preserve">Plus le taux est bas, plus le temps de mise à jour des identités avec l'arrivée de l'INS sera important. Cela risque d'entraîner une surcharge de travail au moment du déploiement de l'INS. </t>
  </si>
  <si>
    <t>Avez-vous réfléchi à la manière d'alimenter votre base de données patient / usager avec l'INS : à quel moment allez-vous récupérer l'INS (au fur et à mesure que les usagers viennent, en anticipation en peuplant votre base,…) ?</t>
  </si>
  <si>
    <t xml:space="preserve">Vous devez déployer au plus vite l’INS. Pour ce faire, il est important de vous interroger sur les modalités d’alimentation de vos bases de données avec l’INS. </t>
  </si>
  <si>
    <t>Avez-vous recensé et cartographé les applications / logiciels de votre SI qui vont devoir intégrer l’INS ?</t>
  </si>
  <si>
    <t>Savez-vous si vos éditeurs ont pris connaissance du guide d’implémentation de l’INS dans les logiciels et de la modification du format des flux ?</t>
  </si>
  <si>
    <t xml:space="preserve">
-Les logiciels référentiels des identités doivent, en plus, être en capacité d’appeler l’opération de récupération du téléservice INSi, de gérer les nouveaux statuts de l’identité, et de ne diffuser l’INS que si elle est au statut « identité qualifiée ». </t>
  </si>
  <si>
    <t>Savez-vous s'ils ont réalisé les scénarios de test de l'ANS afin de s'assurer de leur conformité au guide d'implémentation de l'INS dans les logiciels ?</t>
  </si>
  <si>
    <t xml:space="preserve"> afin de vous assurer que leurs solutions soient conformes au guide d'implémentation de l'INS dans les logiciels</t>
  </si>
  <si>
    <t xml:space="preserve">Le flux des identités entre votre référentiel des identités et chacune de vos applications traitant de la donnée de santé devra être recertifié afin de vous assurer que l’INS est bien intégrée (pas de rejet ni de troncage,…). Veillez à prévoir du temps et de la ressource humaine pour ce faire. </t>
  </si>
  <si>
    <t xml:space="preserve">Vos flux d'identités sortants devront être recertifiés afin de vous assurer que l’INS est bien diffusée (pas de rejet ni de troncage,…). Veillez à prévoir du temps et de la ressource humaine pour ce faire. </t>
  </si>
  <si>
    <t>La Change Proposal IHE d'Interop'Santé : http://www.interopsante.org/412_p_15688/documents-publics-de-reference.html
L'annexe CI-SIS : https://esante.gouv.fr/annexe-prise-en-charge-de-lins-dans-les-volets-du-ci-sis</t>
  </si>
  <si>
    <t>L'annexe CI-SIS : https://esante.gouv.fr/annexe-prise-en-charge-de-lins-dans-les-volets-du-ci-sis</t>
  </si>
  <si>
    <t>Appuyez-vous sur les fiches de communication et les fiches pratiques INS / identitovigilance réalisées par le 3RIV (réseau des référents régionaux d'identitovigilance) pour vous aider à mettre en pratique le RNIV et l'INS.</t>
  </si>
  <si>
    <t>e. Le manuel de certification des établissements de santé - V2020</t>
  </si>
  <si>
    <t xml:space="preserve">Cette liste, disponible sur le site de l'ANS, vous permet d'identifier si des référents régionaux d'identitovigilance ont été nommés dans votre région.La liste est régulièrement mise à jour. Contactez vos référents régionaux pour toute question sur l'identitovigilance et sur l'INS. </t>
  </si>
  <si>
    <t>Lorsque vous effectuez une recherche d'identité numérique dans votre base (recherche d'antériorité avant de créer une nouvelle identité), utilisez-vous la date de naissance comme clé principale obligatoire ?</t>
  </si>
  <si>
    <t>Lors d'une recherche d'identité numérique, limitez-vous le nombre de caractères du nom ou du prénom recherché (si besoin) à 3 caractères au maximum ?</t>
  </si>
  <si>
    <t>V.9</t>
  </si>
  <si>
    <t>V.10</t>
  </si>
  <si>
    <t xml:space="preserve"> le RNIV recommande fortement de limiter le nombre de caractères saisis pour effectuer la recherche d’un enregistrement à partir du nom ou du prénom de la personne.</t>
  </si>
  <si>
    <t>b. Le guide d'accompagnement à la mise en œuvre de l'INS</t>
  </si>
  <si>
    <t>c. La liste des référents régionaux d'identitovigilance</t>
  </si>
  <si>
    <t>e. Les scénarios de tests métier</t>
  </si>
  <si>
    <t>g. Les fiches communication et les fiches pratiques INS / identitovigilance réalisées par le 3RIV</t>
  </si>
  <si>
    <t>h. La page INS sur le site de l'ANS</t>
  </si>
  <si>
    <t>i. La fiche 7 "Les modalités de gestion des identités patients" du guide méthodologique "Stratégie, optimisation et gestion commune d'un SI convergent d'un GHT"</t>
  </si>
  <si>
    <t>j. La fiche 2.3.2 "Opérer le rapprochement et la fusion des identités patients en amont de tout rapprochement fonctionnel" du guide méthodologique "Stratégie, optimisation et gestion commune d'un SI convergent d'un GHT"</t>
  </si>
  <si>
    <t>k.Boîte à outils HOP'EN - Fiche méthode : Cartographie applicative</t>
  </si>
  <si>
    <t>l. Elaborer une méthode d'identitovigilance pour le GHT</t>
  </si>
  <si>
    <t>Le manuel de la certification des établissements de santé - V2014 - HAS :https://www.has-sante.fr/jcms/r_1495044/fr/mettre-en-oeuvre-la-certification-pour-la-qualite-des-soins</t>
  </si>
  <si>
    <t>Les fiches du 3RIV : https://resana.numerique.gouv.fr/public/information/consulterAccessUrl?cle_url=2146736381BW9TM1VZCDQAbQhuBWsAIAc5WmcGJwZvAmlQbQdmXW5TaAM/UjkAYlRu</t>
  </si>
  <si>
    <t>Version : Janvier 2022</t>
  </si>
  <si>
    <r>
      <t xml:space="preserve">Depuis le 1er janvier 2021, toute donnée de santé doit être référencée avec l’Identité Nationale de Santé – INS. </t>
    </r>
    <r>
      <rPr>
        <b/>
        <sz val="11"/>
        <color theme="1" tint="4.9989318521683403E-2"/>
        <rFont val="Calibri"/>
        <family val="2"/>
        <scheme val="minor"/>
      </rPr>
      <t>Il vous faut donc déployer au plus tôt l’INS au sein de votre structure</t>
    </r>
    <r>
      <rPr>
        <sz val="11"/>
        <color theme="1" tint="4.9989318521683403E-2"/>
        <rFont val="Calibri"/>
        <family val="2"/>
        <scheme val="minor"/>
      </rPr>
      <t xml:space="preserve">. La mise en œuvre de l’INS intègre une dimension organisation / identitovigilance et une dimension système d’information. 
Pour rappel, </t>
    </r>
    <r>
      <rPr>
        <b/>
        <sz val="11"/>
        <color theme="1" tint="4.9989318521683403E-2"/>
        <rFont val="Calibri"/>
        <family val="2"/>
        <scheme val="minor"/>
      </rPr>
      <t>l'identitovigilance est une notion fondamentale</t>
    </r>
    <r>
      <rPr>
        <sz val="11"/>
        <color theme="1" tint="4.9989318521683403E-2"/>
        <rFont val="Calibri"/>
        <family val="2"/>
        <scheme val="minor"/>
      </rPr>
      <t xml:space="preserve"> : elle permet de garantir la sécurité du patient à toutes les étapes de sa prise en charge. </t>
    </r>
    <r>
      <rPr>
        <b/>
        <sz val="11"/>
        <color theme="1" tint="4.9989318521683403E-2"/>
        <rFont val="Calibri"/>
        <family val="2"/>
        <scheme val="minor"/>
      </rPr>
      <t>Le référentiel national d'identitovigilance</t>
    </r>
    <r>
      <rPr>
        <sz val="11"/>
        <color theme="1" tint="4.9989318521683403E-2"/>
        <rFont val="Calibri"/>
        <family val="2"/>
        <scheme val="minor"/>
      </rPr>
      <t xml:space="preserve"> (RNIV) a été rendu opposable par arrêté courant 2021. Il a pour objet de fixer </t>
    </r>
    <r>
      <rPr>
        <b/>
        <sz val="11"/>
        <color theme="1" tint="4.9989318521683403E-2"/>
        <rFont val="Calibri"/>
        <family val="2"/>
        <scheme val="minor"/>
      </rPr>
      <t>les exigences et recommandations à respecter en termes d’identification des usagers</t>
    </r>
    <r>
      <rPr>
        <sz val="11"/>
        <color theme="1" tint="4.9989318521683403E-2"/>
        <rFont val="Calibri"/>
        <family val="2"/>
        <scheme val="minor"/>
      </rPr>
      <t xml:space="preserve"> pris en charge sur le plan sanitaire par les différents professionnels impliqués (structures de ville, établissements de santé, secteur médico-social) afin de maîtriser les risques dans ce domaine.
</t>
    </r>
    <r>
      <rPr>
        <b/>
        <sz val="11"/>
        <color theme="1" tint="4.9989318521683403E-2"/>
        <rFont val="Calibri"/>
        <family val="2"/>
        <scheme val="minor"/>
      </rPr>
      <t xml:space="preserve">Le présent questionnaire, élaboré par des membres du réseau des référents régionaux d'identitovigilance (3RIV), en lien avec l'ANS, a pour objectif d'aider </t>
    </r>
    <r>
      <rPr>
        <b/>
        <u/>
        <sz val="11"/>
        <color theme="1" tint="4.9989318521683403E-2"/>
        <rFont val="Calibri"/>
        <family val="2"/>
        <scheme val="minor"/>
      </rPr>
      <t xml:space="preserve">les établissements de santé </t>
    </r>
    <r>
      <rPr>
        <b/>
        <sz val="11"/>
        <color theme="1" tint="4.9989318521683403E-2"/>
        <rFont val="Calibri"/>
        <family val="2"/>
        <scheme val="minor"/>
      </rPr>
      <t>à réaliser un état des lieux de leur existant</t>
    </r>
    <r>
      <rPr>
        <sz val="11"/>
        <color theme="1" tint="4.9989318521683403E-2"/>
        <rFont val="Calibri"/>
        <family val="2"/>
        <scheme val="minor"/>
      </rPr>
      <t xml:space="preserve"> qui inclut les volets organisation, identitovigilance et système d’information. Dans le cadre d'un GHT, l’état des lieux doit être réalisé au niveau de chaque établissement. L'établissement peut remplir le questionnaire en une, ou plusieurs fois. </t>
    </r>
    <r>
      <rPr>
        <b/>
        <sz val="11"/>
        <color theme="1" tint="4.9989318521683403E-2"/>
        <rFont val="Calibri"/>
        <family val="2"/>
        <scheme val="minor"/>
      </rPr>
      <t xml:space="preserve">Pour chaque question, indiquez votre réponse dans les cases bleutées prévues à cet effet. Pour certaines questions, vous devrez sélectionner votre réponse dans le menu déroulant. </t>
    </r>
    <r>
      <rPr>
        <sz val="11"/>
        <color theme="1" tint="4.9989318521683403E-2"/>
        <rFont val="Calibri"/>
        <family val="2"/>
        <scheme val="minor"/>
      </rPr>
      <t xml:space="preserve">Le plan d'actions (onglet "Plan d'actions") s'alimente automatiquement en fonction des réponses que vous apportez dans les onglets 0 à VIII. 
A l’issue du questionnaire, l'établissement de santé disposera d’un </t>
    </r>
    <r>
      <rPr>
        <b/>
        <sz val="11"/>
        <color theme="1" tint="4.9989318521683403E-2"/>
        <rFont val="Calibri"/>
        <family val="2"/>
        <scheme val="minor"/>
      </rPr>
      <t xml:space="preserve">plan d’actions personnalisé </t>
    </r>
    <r>
      <rPr>
        <sz val="11"/>
        <color theme="1" tint="4.9989318521683403E-2"/>
        <rFont val="Calibri"/>
        <family val="2"/>
        <scheme val="minor"/>
      </rPr>
      <t>qui lui permettra d’identifier les actions à réaliser pour se mettre en conformité avec le RNIV et déployer l’INS. Ce questionnaire peut également être utilisé par une ARS ou un GRADeS souhaitant accompagner les établissements de santé de sa région. 
NB : Ce questionnaire se base sur le RNIV, et en particulier sur les préconisations du RNIV 2 pour le calcul des ETP à dédier à l’identitovigilance.</t>
    </r>
    <r>
      <rPr>
        <b/>
        <sz val="11"/>
        <color theme="1" tint="4.9989318521683403E-2"/>
        <rFont val="Calibri"/>
        <family val="2"/>
        <scheme val="minor"/>
      </rPr>
      <t xml:space="preserve"> Prendre connaissance de ce document et de ces différents volets est indispensable</t>
    </r>
    <r>
      <rPr>
        <sz val="11"/>
        <color theme="1" tint="4.9989318521683403E-2"/>
        <rFont val="Calibri"/>
        <family val="2"/>
        <scheme val="minor"/>
      </rPr>
      <t xml:space="preserve"> : 
- Le volet socle : https://esante.gouv.fr/sites/default/files/media_entity/documents/RNIV%201%20Principes%20communs_1.pdf
- Le volet 2 spécifique aux établissements de santé : https://esante.gouv.fr/sites/default/files/media_entity/documents/RNIV%202%20Identitovigilance%20en%20%C3%A9tablissement%20de%20sant%C3%A9%20VD_2.pdf</t>
    </r>
  </si>
  <si>
    <t>Le RNIV, élaboré par le réseau des référents régionaux d'identitovigilance (3RIV) a pour objet de fixer les exigences et recommandations à respecter en termes d’identification des usagers pris en charge sur le plan sanitaire par les différents professionnels impliqués (structures de ville, établissements de santé, secteur médico-social) afin de maîtriser les risques dans ce domaine. Il comporte un volet socle, commun à l'ensemble des secteurs, et des volets dédiés par secteur.</t>
  </si>
  <si>
    <t>Ce document, produit par l'ANS, est à destination des éditeurs de logiciels pour les aider à implémenter l'INS au mieux dans leurs logiciels. Il reprend un certain nombre de règles décrites dans le référentiel national d’identitovigilance (RNIV) et dans le référentiel INS.</t>
  </si>
  <si>
    <t>d. Le kit de communication INS</t>
  </si>
  <si>
    <t xml:space="preserve">Ce kit contient des affiches et un dépliant à destination des patients. </t>
  </si>
  <si>
    <t>f. Les REX des premières structures ayant déployé l'INS</t>
  </si>
  <si>
    <t>Des établissements de santé et des structures médico-sociales partagent leur retour d'expérience sur le déploiement de l'INS</t>
  </si>
  <si>
    <t>Retrouvez-y l'ensemble des ressources du projet INS.</t>
  </si>
  <si>
    <t>Pour les usagers français, seuls la carte d’identité nationale et le passeport en cours de validité sont considérés comme des documents d'identité de haut niveau de confiance. Pour les mineurs qui n’en disposent pas, il est accepté le livret de famille ou un extrait d’acte de naissance, à condition de pouvoir vérifier l’identité du parent ou tuteur légal qui présente ces documents. Pour les usagers étrangers, il s’agit du passeport, du titre permanent de séjour, ou, pour les ressortissants de l’Union européenne (UE), de la carte d’identité nationale. Tous les autres documents ont une valeur probante plus faible et ne permettent pas de valider une identité numérique.</t>
  </si>
  <si>
    <t>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t>
  </si>
  <si>
    <t>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
Le guide des prérequis HOP'EN : https://solidarites-sante.gouv.fr/IMG/pdf/dgos_guide_indicateurs_prerequis_programme_hopen_vf2.pdf</t>
  </si>
  <si>
    <t>Critère 15.a du manuel de la certification des établissements de santé - V2014 - HAS :https://www.has-sante.fr/jcms/r_1495044/fr/mettre-en-oeuvre-la-certification-pour-la-qualite-des-soins
'Le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t>
  </si>
  <si>
    <t>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
Critère 15.a du manuel de la certification des établissements de santé - V2014 - HAS :https://www.has-sante.fr/jcms/r_1495044/fr/mettre-en-oeuvre-la-certification-pour-la-qualite-des-soins
Le guide des prérequis HOP'EN : https://solidarites-sante.gouv.fr/IMG/pdf/dgos_guide_indicateurs_prerequis_programme_hopen_vf2.pdf</t>
  </si>
  <si>
    <t>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
Critère 15.a du manuel de la certification des établissements de santé - V2014 - HAS :https://www.has-sante.fr/jcms/r_1495044/fr/mettre-en-oeuvre-la-certification-pour-la-qualite-des-soins</t>
  </si>
  <si>
    <t>Le manuel de la certification des établissements de santé - V2014 - HAS :https://www.has-sante.fr/jcms/r_1495044/fr/mettre-en-oeuvre-la-certification-pour-la-qualite-des-soins
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t>
  </si>
  <si>
    <t>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
Critère 15.a du manuel de la certification des établissements de santé - V2014 - HAS :https://www.has-sante.fr/jcms/r_1495044/fr/mettre-en-oeuvre-la-certification-pour-la-qualite-des-soins
Les fiches du 3RIV : https://resana.numerique.gouv.fr/public/information/consulterAccessUrl?cle_url=2146736381BW9TM1VZCDQAbQhuBWsAIAc5WmcGJwZvAmlQbQdmXW5TaAM/UjkAYlRu</t>
  </si>
  <si>
    <t>Le guide d'implémentation de l'INS dans les logiciels : https://esante.gouv.fr/sites/default/files/media_entity/documents/INS_Guide%20implementation_V2_0.pdf</t>
  </si>
  <si>
    <t>Seul un document d'identité de haut niveau de confiance permet de valider une identité. 
Pour les usagers français, il s’agit de la carte d’identité nationale et du passeport  en cours de validité. Pour les mineurs qui n’en disposent pas, il est accepté le livret de famille ou un extrait d’acte de naissance, à condition de pouvoir vérifier l’identité du parent ou tuteur légal qui présente ces documents. Pour les usagers étrangers, il s’agit du passeport, du titre permanent de séjour, ou, pour les ressortissants de l’Union européenne (UE), de la carte d’identité nationale.
Tous les autres documents ont une valeur probante plus faible et ne permettent pas de valider une identité numérique.</t>
  </si>
  <si>
    <t>Le guide d'implémentation de l'INS dans les logiciels : https://esante.gouv.fr/sites/default/files/media_entity/documents/INS_Guide%20implementation_V2_0.pdf
Arrêté du 08/06/2021 : https://www.legifrance.gouv.fr/jorf/id/JORFTEXT000043618501</t>
  </si>
  <si>
    <t>Le référentiel INS : https://esante.gouv.fr/sites/default/files/media_entity/documents/ANS_R%C3%A9f%C3%A9rentiel_Identifiant_National_de_Sant%C3%A9_V2.0.pdf
Arrêté du 08/06/2021 : https://www.legifrance.gouv.fr/jorf/id/JORFTEXT000043618501</t>
  </si>
  <si>
    <t>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
Arrêté du 08/06/2021 : https://www.legifrance.gouv.fr/jorf/id/JORFTEXT000043618501</t>
  </si>
  <si>
    <t>Ce document, produit par l'ANS, est à destination des éditeurs de logiciels pour les aider à implémenter l'INS au mieux dans leurs logiciels. Il reprend un certain nombre de règles décrites dans le référentiel national d’identitovigilance (RNIV) et dans le référentiel INS. Le guide d'implémentation a été rendu opposable via l'arrêté publié le 08/06/2021 au Journal Officiel.</t>
  </si>
  <si>
    <t xml:space="preserve">
Produit par l'ANS, ce référentiel a pour objectif de préciser les modalités de mise en œuvre de l’INS dans les systèmes d’information de santé. Il détermine les acteurs auxquels s’applique l’obligation de référencer les données de santé à caractère personnel avec l’INS et en précise les conditions et modalités d’utilisation, et précise les mesures de sécurité à mettre en œuvre. Le référentiel INS a été rendu opposable via l'arrêté publié le 08/06/2021 au Journal Officiel.</t>
  </si>
  <si>
    <t xml:space="preserve">
Le RNIV, élaboré par le réseau des référents régionaux d'identitovigilance (3RIV) a pour objet de fixer les exigences et recommandations à respecter en termes d’identification des usagers pris en charge sur le plan sanitaire par les différents professionnels impliqués (structures de ville, établissements de santé, secteur médico-social) afin de maîtriser les risques dans ce domaine. Le RNIV a été rendu opposable via l'arrêté publié le 08/06/2021 au Journal Officiel.</t>
  </si>
  <si>
    <t>Le support "L'INS en quelques mots" : https://esante.gouv.fr/sites/default/files/media_entity/documents/ANS_L%27INS%20en%20quelques%20mots_VF.pdf</t>
  </si>
  <si>
    <t>Le guide d'accompagnement à la mise en oeuvre de l'INS : https://esante.gouv.fr/sites/default/files/media_entity/documents/ANS_Mettre_en_oeuvre_INS_VF.pdf</t>
  </si>
  <si>
    <t>Le RNIV 1 "Principes d’identification des usagers communs à tous les acteurs de santé"  : https://esante.gouv.fr/sites/default/files/media_entity/documents/RNIV%201%20Principes%20communs_1.pdf
Le RNIV 2 "Mise en œuvre de l’identitovigilance dans les établissements de santé" : https://esante.gouv.fr/sites/default/files/media_entity/documents/RNIV%202%20Identitovigilance%20en%20%C3%A9tablissement%20de%20sant%C3%A9%20VD_2.pdf
Le guide d'accompagnement à la mise en oeuvre de l'INS : https://esante.gouv.fr/sites/default/files/media_entity/documents/ANS_Mettre_en_oeuvre_INS_VF.pdf</t>
  </si>
  <si>
    <t>La liste des référents régionaux d'identitovigilance : https://esante.gouv.fr/sites/default/files/media_entity/documents/INS_Liste%20des%20referents%20regionaux_Nov%202021.pdf</t>
  </si>
  <si>
    <t>Avant de démarrer, avez-vous téléchargé le kit de communication INS ?</t>
  </si>
  <si>
    <t>Le kit de communication : https://esante.gouv.fr/sites/default/files/media_entity/documents/kit_de_communication_ins_4.zip</t>
  </si>
  <si>
    <t>Avant de démarrer, avez-vous consulté les retour d'expérience des premières structures sanitaires ayant déployé l'INS ?</t>
  </si>
  <si>
    <t>Les vidéos REX : https://www.youtube.com/watch?v=NNVtP7vrl4I&amp;list=PLbFecm2FRpYDVVzKXXVuo_Z7AY9lzMi3j&amp;index=3</t>
  </si>
  <si>
    <t>La procédure de commande des cartes CPx : https://esante.gouv.fr/sites/default/files/media_entity/documents/ANS_Fiche_commande_CPx_VF_0.pdf</t>
  </si>
  <si>
    <t xml:space="preserve">
Pour les usagers français, il s’agit de la carte d’identité nationale et du passeport  en cours de validité. Pour les mineurs qui n’en disposent pas, il est accepté le livret de famille ou un extrait d’acte de naissance, à condition de pouvoir vérifier l’identité du parent ou tuteur légal qui présente ces documents. Pour les usagers étrangers, il s’agit du passeport, du titre permanent de séjour, ou, pour les ressortissants de l’Union européenne (UE), de la carte d’identité nationale.
Tous les autres documents (carte vitale, titre de séjour,...) ont une valeur probante plus faible et ne permettent pas de valider une identité numérique.</t>
  </si>
  <si>
    <t>La liste des logiciels autorisés par le CNDA : https://www.sesam-vitale.fr/en/catalogue-produits?se=Identifiant%20National%20de%20Sant%C3%A9%20(INSi)
La liste des logiciels dans le cadre du Ségur : https://tech.esante.gouv.fr/segur-du-numerique-en-sante/solutions-referencees-segur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</si>
</sst>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0"/>
      <name val="Calibri"/>
      <family val="2"/>
      <scheme val="minor"/>
    </font>
    <font>
      <sz val="11"/>
      <color theme="0"/>
      <name val="Calibri"/>
      <family val="2"/>
      <scheme val="minor"/>
    </font>
    <font>
      <sz val="11"/>
      <color theme="9" tint="-0.249977111117893"/>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color theme="0"/>
      <name val="Calibri"/>
      <family val="2"/>
      <scheme val="minor"/>
    </font>
    <font>
      <sz val="8"/>
      <name val="Calibri"/>
      <family val="2"/>
      <scheme val="minor"/>
    </font>
    <font>
      <b/>
      <u/>
      <sz val="10"/>
      <color theme="1"/>
      <name val="Calibri"/>
      <family val="2"/>
      <scheme val="minor"/>
    </font>
    <font>
      <sz val="12"/>
      <color theme="1"/>
      <name val="Calibri"/>
      <family val="2"/>
      <scheme val="minor"/>
    </font>
    <font>
      <u/>
      <sz val="11"/>
      <color theme="10"/>
      <name val="Calibri"/>
      <family val="2"/>
      <scheme val="minor"/>
    </font>
    <font>
      <u/>
      <sz val="12"/>
      <color theme="10"/>
      <name val="Calibri"/>
      <family val="2"/>
      <scheme val="minor"/>
    </font>
    <font>
      <sz val="10"/>
      <color theme="9" tint="-0.249977111117893"/>
      <name val="Calibri"/>
      <family val="2"/>
      <scheme val="minor"/>
    </font>
    <font>
      <b/>
      <i/>
      <sz val="10"/>
      <color theme="0"/>
      <name val="Calibri"/>
      <family val="2"/>
      <scheme val="minor"/>
    </font>
    <font>
      <b/>
      <sz val="10"/>
      <color theme="1" tint="0.249977111117893"/>
      <name val="Calibri"/>
      <family val="2"/>
      <scheme val="minor"/>
    </font>
    <font>
      <b/>
      <sz val="11"/>
      <color theme="0"/>
      <name val="Segoe Print"/>
      <family val="4"/>
    </font>
    <font>
      <sz val="8"/>
      <color theme="0"/>
      <name val="Segoe Print"/>
      <family val="4"/>
    </font>
    <font>
      <b/>
      <sz val="8"/>
      <color theme="0"/>
      <name val="Segoe Print"/>
      <family val="4"/>
    </font>
    <font>
      <sz val="8"/>
      <color theme="1"/>
      <name val="Segoe Print"/>
      <family val="4"/>
    </font>
    <font>
      <b/>
      <sz val="9"/>
      <color theme="0"/>
      <name val="Segoe Print"/>
      <family val="4"/>
    </font>
    <font>
      <sz val="9"/>
      <color theme="9" tint="-0.249977111117893"/>
      <name val="Calibri"/>
      <family val="2"/>
      <scheme val="minor"/>
    </font>
    <font>
      <sz val="9"/>
      <color theme="0"/>
      <name val="Segoe Print"/>
      <family val="4"/>
    </font>
    <font>
      <sz val="10"/>
      <color theme="0"/>
      <name val="Calibri"/>
      <family val="2"/>
      <scheme val="minor"/>
    </font>
    <font>
      <b/>
      <sz val="9"/>
      <color theme="1"/>
      <name val="Calibri"/>
      <family val="2"/>
      <scheme val="minor"/>
    </font>
    <font>
      <i/>
      <sz val="11"/>
      <color theme="0"/>
      <name val="Calibri"/>
      <family val="2"/>
      <scheme val="minor"/>
    </font>
    <font>
      <u/>
      <sz val="10"/>
      <color theme="10"/>
      <name val="Calibri"/>
      <family val="2"/>
      <scheme val="minor"/>
    </font>
    <font>
      <b/>
      <sz val="8"/>
      <color theme="1"/>
      <name val="Segoe Print"/>
      <family val="4"/>
    </font>
    <font>
      <sz val="9"/>
      <color theme="1"/>
      <name val="Calibri"/>
      <family val="2"/>
      <scheme val="minor"/>
    </font>
    <font>
      <i/>
      <sz val="11"/>
      <name val="Calibri"/>
      <family val="2"/>
      <scheme val="minor"/>
    </font>
    <font>
      <sz val="11"/>
      <name val="Calibri"/>
      <family val="2"/>
      <scheme val="minor"/>
    </font>
    <font>
      <i/>
      <sz val="10"/>
      <color theme="0"/>
      <name val="Calibri"/>
      <family val="2"/>
      <scheme val="minor"/>
    </font>
    <font>
      <u/>
      <sz val="10"/>
      <color theme="1"/>
      <name val="Calibri"/>
      <family val="2"/>
      <scheme val="minor"/>
    </font>
    <font>
      <i/>
      <u/>
      <sz val="10"/>
      <color theme="1"/>
      <name val="Calibri"/>
      <family val="2"/>
      <scheme val="minor"/>
    </font>
    <font>
      <sz val="10"/>
      <name val="Calibri"/>
      <family val="2"/>
      <scheme val="minor"/>
    </font>
    <font>
      <b/>
      <sz val="10"/>
      <name val="Calibri"/>
      <family val="2"/>
      <scheme val="minor"/>
    </font>
    <font>
      <i/>
      <sz val="10"/>
      <name val="Calibri"/>
      <family val="2"/>
      <scheme val="minor"/>
    </font>
    <font>
      <u/>
      <sz val="10"/>
      <color theme="0"/>
      <name val="Calibri"/>
      <family val="2"/>
      <scheme val="minor"/>
    </font>
    <font>
      <sz val="10"/>
      <color rgb="FFFF0000"/>
      <name val="Calibri"/>
      <family val="2"/>
      <scheme val="minor"/>
    </font>
    <font>
      <sz val="10"/>
      <color theme="1" tint="4.9989318521683403E-2"/>
      <name val="Calibri"/>
      <family val="2"/>
      <scheme val="minor"/>
    </font>
    <font>
      <sz val="11"/>
      <color theme="1" tint="4.9989318521683403E-2"/>
      <name val="Calibri"/>
      <family val="2"/>
      <scheme val="minor"/>
    </font>
    <font>
      <b/>
      <sz val="11"/>
      <color theme="1" tint="4.9989318521683403E-2"/>
      <name val="Calibri"/>
      <family val="2"/>
      <scheme val="minor"/>
    </font>
    <font>
      <b/>
      <sz val="12"/>
      <color theme="0"/>
      <name val="Calibri"/>
      <family val="2"/>
      <scheme val="minor"/>
    </font>
    <font>
      <sz val="12"/>
      <color theme="0"/>
      <name val="Calibri"/>
      <family val="2"/>
      <scheme val="minor"/>
    </font>
    <font>
      <b/>
      <sz val="12"/>
      <color theme="0"/>
      <name val="Segoe Print"/>
      <family val="4"/>
    </font>
    <font>
      <b/>
      <u/>
      <sz val="11"/>
      <color theme="1" tint="4.9989318521683403E-2"/>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63B65"/>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499984740745262"/>
        <bgColor indexed="64"/>
      </patternFill>
    </fill>
    <fill>
      <patternFill patternType="solid">
        <fgColor theme="3"/>
        <bgColor indexed="64"/>
      </patternFill>
    </fill>
  </fills>
  <borders count="5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medium">
        <color indexed="64"/>
      </top>
      <bottom style="thin">
        <color indexed="64"/>
      </bottom>
      <diagonal/>
    </border>
    <border>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thin">
        <color indexed="64"/>
      </left>
      <right style="thin">
        <color indexed="64"/>
      </right>
      <top style="thin">
        <color indexed="64"/>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style="thin">
        <color theme="0" tint="-0.499984740745262"/>
      </bottom>
      <diagonal/>
    </border>
    <border>
      <left style="medium">
        <color indexed="64"/>
      </left>
      <right/>
      <top/>
      <bottom/>
      <diagonal/>
    </border>
    <border>
      <left style="medium">
        <color indexed="64"/>
      </left>
      <right/>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medium">
        <color indexed="64"/>
      </bottom>
      <diagonal/>
    </border>
    <border>
      <left/>
      <right/>
      <top/>
      <bottom style="thin">
        <color theme="0"/>
      </bottom>
      <diagonal/>
    </border>
    <border>
      <left style="thin">
        <color theme="0" tint="-0.499984740745262"/>
      </left>
      <right style="medium">
        <color indexed="64"/>
      </right>
      <top style="thin">
        <color theme="0" tint="-0.499984740745262"/>
      </top>
      <bottom/>
      <diagonal/>
    </border>
    <border>
      <left/>
      <right style="thin">
        <color theme="0" tint="-0.499984740745262"/>
      </right>
      <top/>
      <bottom style="medium">
        <color indexed="64"/>
      </bottom>
      <diagonal/>
    </border>
    <border>
      <left/>
      <right/>
      <top style="medium">
        <color indexed="64"/>
      </top>
      <bottom/>
      <diagonal/>
    </border>
    <border>
      <left/>
      <right/>
      <top/>
      <bottom style="medium">
        <color indexed="64"/>
      </bottom>
      <diagonal/>
    </border>
    <border>
      <left/>
      <right style="thin">
        <color theme="0" tint="-0.499984740745262"/>
      </right>
      <top style="medium">
        <color indexed="64"/>
      </top>
      <bottom/>
      <diagonal/>
    </border>
    <border>
      <left/>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style="thin">
        <color theme="0" tint="-0.499984740745262"/>
      </left>
      <right style="medium">
        <color indexed="64"/>
      </right>
      <top style="thin">
        <color theme="0" tint="-0.499984740745262"/>
      </top>
      <bottom style="thin">
        <color indexed="64"/>
      </bottom>
      <diagonal/>
    </border>
    <border>
      <left/>
      <right/>
      <top style="thin">
        <color theme="0" tint="-0.499984740745262"/>
      </top>
      <bottom style="medium">
        <color indexed="64"/>
      </bottom>
      <diagonal/>
    </border>
  </borders>
  <cellStyleXfs count="4">
    <xf numFmtId="0" fontId="0" fillId="0" borderId="0"/>
    <xf numFmtId="0" fontId="11" fillId="0" borderId="0" applyNumberFormat="0" applyFill="0" applyBorder="0" applyAlignment="0" applyProtection="0"/>
    <xf numFmtId="0" fontId="10" fillId="0" borderId="0"/>
    <xf numFmtId="0" fontId="12" fillId="0" borderId="0" applyNumberFormat="0" applyFill="0" applyBorder="0" applyAlignment="0" applyProtection="0"/>
  </cellStyleXfs>
  <cellXfs count="350">
    <xf numFmtId="0" fontId="0" fillId="0" borderId="0" xfId="0"/>
    <xf numFmtId="0" fontId="0" fillId="2" borderId="0" xfId="0" applyFill="1"/>
    <xf numFmtId="0" fontId="3" fillId="2" borderId="0" xfId="0" applyFont="1" applyFill="1"/>
    <xf numFmtId="0" fontId="4" fillId="2" borderId="0" xfId="0" applyFont="1" applyFill="1"/>
    <xf numFmtId="0" fontId="5" fillId="2" borderId="0" xfId="0" applyFont="1" applyFill="1"/>
    <xf numFmtId="0" fontId="4" fillId="2" borderId="0" xfId="0" applyFont="1" applyFill="1" applyBorder="1"/>
    <xf numFmtId="0" fontId="5" fillId="2" borderId="0" xfId="0" applyFont="1" applyFill="1" applyBorder="1"/>
    <xf numFmtId="0" fontId="4" fillId="0" borderId="0" xfId="0" applyFont="1"/>
    <xf numFmtId="0" fontId="6" fillId="2" borderId="0" xfId="0" applyFont="1" applyFill="1" applyBorder="1"/>
    <xf numFmtId="0" fontId="1" fillId="2" borderId="0" xfId="0" applyFont="1" applyFill="1" applyBorder="1"/>
    <xf numFmtId="0" fontId="2" fillId="2" borderId="0" xfId="0" applyFont="1" applyFill="1" applyBorder="1"/>
    <xf numFmtId="0" fontId="5" fillId="0" borderId="0" xfId="0" applyFont="1" applyFill="1" applyBorder="1"/>
    <xf numFmtId="0" fontId="4" fillId="3" borderId="1" xfId="0" applyFont="1" applyFill="1" applyBorder="1"/>
    <xf numFmtId="0" fontId="0" fillId="2" borderId="0" xfId="0" applyFill="1" applyBorder="1"/>
    <xf numFmtId="0" fontId="0" fillId="4" borderId="3" xfId="0" applyFill="1" applyBorder="1"/>
    <xf numFmtId="0" fontId="0" fillId="4" borderId="5" xfId="0" applyFill="1" applyBorder="1"/>
    <xf numFmtId="0" fontId="0" fillId="6" borderId="2" xfId="0" applyFill="1" applyBorder="1"/>
    <xf numFmtId="0" fontId="0" fillId="6" borderId="4" xfId="0" applyFill="1" applyBorder="1"/>
    <xf numFmtId="0" fontId="0" fillId="6" borderId="0" xfId="0" applyFill="1" applyBorder="1"/>
    <xf numFmtId="0" fontId="0" fillId="6" borderId="6" xfId="0" applyFill="1" applyBorder="1"/>
    <xf numFmtId="0" fontId="0" fillId="6" borderId="5" xfId="0" applyFill="1" applyBorder="1"/>
    <xf numFmtId="0" fontId="2" fillId="5" borderId="0" xfId="0" applyFont="1" applyFill="1" applyBorder="1"/>
    <xf numFmtId="0" fontId="2" fillId="5" borderId="6" xfId="0" applyFont="1" applyFill="1" applyBorder="1"/>
    <xf numFmtId="0" fontId="7" fillId="5" borderId="0" xfId="0" applyFont="1" applyFill="1" applyBorder="1" applyAlignment="1"/>
    <xf numFmtId="0" fontId="7" fillId="5" borderId="6" xfId="0" applyFont="1" applyFill="1" applyBorder="1" applyAlignment="1"/>
    <xf numFmtId="0" fontId="3" fillId="2" borderId="0" xfId="0" applyFont="1" applyFill="1" applyAlignment="1"/>
    <xf numFmtId="0" fontId="2" fillId="2" borderId="0" xfId="0" applyFont="1" applyFill="1" applyBorder="1" applyAlignment="1"/>
    <xf numFmtId="0" fontId="5" fillId="2" borderId="0" xfId="0" applyFont="1" applyFill="1" applyBorder="1" applyAlignment="1"/>
    <xf numFmtId="0" fontId="5" fillId="2" borderId="0" xfId="0" applyFont="1" applyFill="1" applyAlignment="1"/>
    <xf numFmtId="0" fontId="4" fillId="2" borderId="0" xfId="0" applyFont="1" applyFill="1" applyBorder="1" applyAlignment="1"/>
    <xf numFmtId="0" fontId="4" fillId="2" borderId="0" xfId="0" applyFont="1" applyFill="1" applyAlignment="1"/>
    <xf numFmtId="0" fontId="4" fillId="0" borderId="0" xfId="0" applyFont="1" applyAlignment="1"/>
    <xf numFmtId="0" fontId="4" fillId="2" borderId="0" xfId="0" applyFont="1" applyFill="1" applyAlignment="1">
      <alignment vertical="center"/>
    </xf>
    <xf numFmtId="0" fontId="16" fillId="4" borderId="0" xfId="0" applyFont="1" applyFill="1" applyBorder="1" applyAlignment="1">
      <alignment horizontal="center" vertical="center"/>
    </xf>
    <xf numFmtId="0" fontId="16" fillId="2" borderId="0" xfId="0" applyFont="1" applyFill="1" applyBorder="1" applyAlignment="1">
      <alignment horizontal="center" vertical="center"/>
    </xf>
    <xf numFmtId="0" fontId="17" fillId="5" borderId="5" xfId="0" applyFont="1" applyFill="1" applyBorder="1"/>
    <xf numFmtId="0" fontId="17" fillId="5" borderId="0" xfId="0" applyFont="1" applyFill="1" applyBorder="1"/>
    <xf numFmtId="0" fontId="18" fillId="5" borderId="5" xfId="0" applyFont="1" applyFill="1" applyBorder="1" applyAlignment="1"/>
    <xf numFmtId="0" fontId="18" fillId="5" borderId="0" xfId="0" applyFont="1" applyFill="1" applyBorder="1" applyAlignment="1"/>
    <xf numFmtId="0" fontId="4" fillId="0" borderId="0" xfId="0" applyFont="1" applyAlignment="1">
      <alignment vertical="center"/>
    </xf>
    <xf numFmtId="0" fontId="21" fillId="2" borderId="0" xfId="0" applyFont="1" applyFill="1" applyAlignment="1"/>
    <xf numFmtId="0" fontId="21" fillId="2" borderId="0" xfId="0" applyFont="1" applyFill="1"/>
    <xf numFmtId="0" fontId="4" fillId="0" borderId="0" xfId="0" applyFont="1" applyFill="1" applyBorder="1" applyAlignment="1">
      <alignment wrapText="1"/>
    </xf>
    <xf numFmtId="0" fontId="20" fillId="0" borderId="13" xfId="0" applyFont="1" applyFill="1" applyBorder="1" applyAlignment="1">
      <alignment horizontal="center" vertical="center"/>
    </xf>
    <xf numFmtId="0" fontId="20" fillId="0" borderId="13" xfId="0" applyFont="1" applyFill="1" applyBorder="1" applyAlignment="1">
      <alignment horizontal="center"/>
    </xf>
    <xf numFmtId="0" fontId="21" fillId="0" borderId="13" xfId="0" applyFont="1" applyFill="1" applyBorder="1"/>
    <xf numFmtId="0" fontId="9" fillId="0" borderId="0" xfId="0" applyFont="1" applyFill="1" applyBorder="1" applyAlignment="1">
      <alignment wrapText="1"/>
    </xf>
    <xf numFmtId="0" fontId="4" fillId="2" borderId="0" xfId="0" applyFont="1" applyFill="1" applyBorder="1" applyAlignment="1">
      <alignment wrapText="1"/>
    </xf>
    <xf numFmtId="0" fontId="1"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0" borderId="0" xfId="0" applyFont="1" applyFill="1" applyBorder="1" applyAlignment="1">
      <alignment vertical="center" wrapText="1"/>
    </xf>
    <xf numFmtId="0" fontId="5" fillId="2" borderId="0" xfId="0" applyFont="1" applyFill="1" applyAlignment="1">
      <alignment vertical="center"/>
    </xf>
    <xf numFmtId="0" fontId="4" fillId="0" borderId="0" xfId="0" applyFont="1" applyFill="1" applyBorder="1" applyAlignment="1">
      <alignment vertical="center"/>
    </xf>
    <xf numFmtId="0" fontId="4" fillId="2" borderId="0" xfId="0" applyFont="1" applyFill="1" applyBorder="1" applyAlignment="1">
      <alignment vertical="center" wrapText="1"/>
    </xf>
    <xf numFmtId="0" fontId="2" fillId="2" borderId="0"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0" borderId="0" xfId="0" applyFont="1" applyAlignment="1">
      <alignment horizontal="center" vertical="center"/>
    </xf>
    <xf numFmtId="0" fontId="22" fillId="0" borderId="13"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0" xfId="0" applyFont="1" applyAlignment="1">
      <alignment vertical="center" wrapText="1"/>
    </xf>
    <xf numFmtId="0" fontId="4" fillId="2" borderId="0" xfId="0" applyFont="1" applyFill="1" applyAlignment="1">
      <alignment wrapText="1"/>
    </xf>
    <xf numFmtId="0" fontId="4" fillId="2" borderId="0" xfId="0" applyFont="1" applyFill="1" applyAlignment="1">
      <alignment vertical="center" wrapText="1"/>
    </xf>
    <xf numFmtId="0" fontId="4" fillId="3" borderId="0" xfId="0" applyFont="1" applyFill="1" applyAlignment="1"/>
    <xf numFmtId="0" fontId="2" fillId="16" borderId="0" xfId="0" applyFont="1" applyFill="1" applyBorder="1"/>
    <xf numFmtId="0" fontId="18" fillId="16" borderId="0" xfId="1" applyFont="1" applyFill="1" applyBorder="1"/>
    <xf numFmtId="0" fontId="23" fillId="2" borderId="0" xfId="0" applyFont="1" applyFill="1" applyBorder="1"/>
    <xf numFmtId="0" fontId="23" fillId="2" borderId="0" xfId="0" applyFont="1" applyFill="1"/>
    <xf numFmtId="0" fontId="2" fillId="2" borderId="0" xfId="0" applyFont="1" applyFill="1" applyBorder="1" applyAlignment="1">
      <alignment wrapText="1"/>
    </xf>
    <xf numFmtId="0" fontId="4" fillId="0" borderId="0" xfId="0" applyFont="1" applyAlignment="1">
      <alignment wrapText="1"/>
    </xf>
    <xf numFmtId="0" fontId="23" fillId="2" borderId="0" xfId="0" applyFont="1" applyFill="1" applyBorder="1" applyAlignment="1">
      <alignment wrapText="1"/>
    </xf>
    <xf numFmtId="0" fontId="23" fillId="2" borderId="0" xfId="0" applyFont="1" applyFill="1" applyAlignment="1">
      <alignment wrapText="1"/>
    </xf>
    <xf numFmtId="3" fontId="4" fillId="3" borderId="0" xfId="0" applyNumberFormat="1" applyFont="1" applyFill="1" applyBorder="1" applyAlignment="1">
      <alignment horizontal="center" vertical="center"/>
    </xf>
    <xf numFmtId="0" fontId="23" fillId="2" borderId="0" xfId="0" applyFont="1" applyFill="1" applyAlignment="1">
      <alignment vertical="center" wrapText="1"/>
    </xf>
    <xf numFmtId="0" fontId="23" fillId="2" borderId="0" xfId="0" applyFont="1" applyFill="1" applyAlignment="1">
      <alignment vertical="center"/>
    </xf>
    <xf numFmtId="0" fontId="23" fillId="2" borderId="0" xfId="0" quotePrefix="1" applyFont="1" applyFill="1" applyAlignment="1">
      <alignment wrapText="1"/>
    </xf>
    <xf numFmtId="0" fontId="0" fillId="18" borderId="0" xfId="0" applyFill="1"/>
    <xf numFmtId="0" fontId="4" fillId="14" borderId="0" xfId="0" applyFont="1" applyFill="1" applyBorder="1" applyAlignment="1">
      <alignment vertical="center" wrapText="1"/>
    </xf>
    <xf numFmtId="3" fontId="4" fillId="14" borderId="0" xfId="0" applyNumberFormat="1" applyFont="1" applyFill="1" applyBorder="1" applyAlignment="1">
      <alignment horizontal="center" vertical="center"/>
    </xf>
    <xf numFmtId="0" fontId="0" fillId="14" borderId="0" xfId="0" applyFill="1"/>
    <xf numFmtId="0" fontId="22" fillId="0" borderId="32" xfId="0" applyFont="1" applyFill="1" applyBorder="1" applyAlignment="1">
      <alignment horizontal="center" vertical="center"/>
    </xf>
    <xf numFmtId="0" fontId="4" fillId="14" borderId="0" xfId="0" applyFont="1" applyFill="1" applyAlignment="1">
      <alignment vertical="center" wrapText="1"/>
    </xf>
    <xf numFmtId="0" fontId="4" fillId="14" borderId="0" xfId="0" applyFont="1" applyFill="1" applyBorder="1" applyAlignment="1">
      <alignment horizontal="center" vertical="center" wrapText="1"/>
    </xf>
    <xf numFmtId="3" fontId="0" fillId="3" borderId="0" xfId="0" applyNumberFormat="1" applyFill="1"/>
    <xf numFmtId="0" fontId="0" fillId="0" borderId="0" xfId="0" applyFill="1"/>
    <xf numFmtId="0" fontId="0" fillId="16" borderId="0" xfId="0" applyFill="1"/>
    <xf numFmtId="0" fontId="19" fillId="2" borderId="0" xfId="0" applyFont="1" applyFill="1" applyBorder="1" applyAlignment="1">
      <alignment vertical="center" wrapText="1"/>
    </xf>
    <xf numFmtId="0" fontId="6" fillId="2" borderId="0" xfId="0" applyFont="1" applyFill="1" applyAlignment="1">
      <alignment vertical="center" wrapText="1"/>
    </xf>
    <xf numFmtId="0" fontId="4" fillId="2" borderId="0" xfId="0" applyFont="1" applyFill="1" applyBorder="1" applyAlignment="1">
      <alignment horizontal="center"/>
    </xf>
    <xf numFmtId="0" fontId="26" fillId="2" borderId="0" xfId="1" applyFont="1" applyFill="1" applyBorder="1" applyAlignment="1">
      <alignment vertical="center" wrapText="1"/>
    </xf>
    <xf numFmtId="0" fontId="6" fillId="2" borderId="0" xfId="0" applyFont="1" applyFill="1" applyBorder="1" applyAlignment="1">
      <alignment wrapText="1"/>
    </xf>
    <xf numFmtId="0" fontId="6" fillId="2" borderId="0" xfId="0" applyFont="1" applyFill="1" applyBorder="1" applyAlignment="1">
      <alignment vertical="center" wrapText="1"/>
    </xf>
    <xf numFmtId="0" fontId="26" fillId="2" borderId="0" xfId="1" applyFont="1" applyFill="1" applyBorder="1"/>
    <xf numFmtId="0" fontId="26" fillId="2" borderId="0" xfId="1" applyFont="1" applyFill="1"/>
    <xf numFmtId="0" fontId="4" fillId="2" borderId="0" xfId="0" applyFont="1" applyFill="1" applyAlignment="1">
      <alignment horizontal="center"/>
    </xf>
    <xf numFmtId="0" fontId="4" fillId="0" borderId="0" xfId="0" applyFont="1" applyFill="1"/>
    <xf numFmtId="0" fontId="6" fillId="2" borderId="0" xfId="0" applyFont="1" applyFill="1" applyAlignment="1">
      <alignment wrapText="1"/>
    </xf>
    <xf numFmtId="0" fontId="6" fillId="2" borderId="0" xfId="0" applyFont="1" applyFill="1" applyAlignment="1"/>
    <xf numFmtId="0" fontId="26" fillId="0" borderId="0" xfId="1" applyFont="1" applyFill="1"/>
    <xf numFmtId="0" fontId="26" fillId="2" borderId="0" xfId="1" applyFont="1" applyFill="1" applyAlignment="1"/>
    <xf numFmtId="0" fontId="0" fillId="6" borderId="0" xfId="0" applyFill="1" applyBorder="1" applyAlignment="1"/>
    <xf numFmtId="0" fontId="26" fillId="2" borderId="0" xfId="1" applyFont="1" applyFill="1" applyAlignment="1">
      <alignment vertical="center" wrapText="1"/>
    </xf>
    <xf numFmtId="0" fontId="4" fillId="2" borderId="0" xfId="0" applyFont="1" applyFill="1" applyAlignment="1">
      <alignment horizontal="center" vertical="center" wrapText="1"/>
    </xf>
    <xf numFmtId="0" fontId="20" fillId="0" borderId="33" xfId="0" applyFont="1" applyFill="1" applyBorder="1" applyAlignment="1">
      <alignment horizontal="center"/>
    </xf>
    <xf numFmtId="0" fontId="7" fillId="13" borderId="0" xfId="0" applyFont="1" applyFill="1" applyBorder="1" applyAlignment="1">
      <alignment vertical="center"/>
    </xf>
    <xf numFmtId="0" fontId="20" fillId="13" borderId="0" xfId="0" applyFont="1" applyFill="1" applyBorder="1" applyAlignment="1">
      <alignment horizontal="center" vertical="center"/>
    </xf>
    <xf numFmtId="0" fontId="20" fillId="13" borderId="0" xfId="0" applyFont="1" applyFill="1" applyBorder="1" applyAlignment="1">
      <alignment horizontal="center"/>
    </xf>
    <xf numFmtId="0" fontId="4" fillId="14" borderId="0" xfId="0" applyFont="1" applyFill="1" applyBorder="1" applyAlignment="1">
      <alignment horizontal="center" vertical="center"/>
    </xf>
    <xf numFmtId="0" fontId="4" fillId="14" borderId="0" xfId="0" applyFont="1" applyFill="1" applyAlignment="1">
      <alignment horizontal="center" vertical="center"/>
    </xf>
    <xf numFmtId="0" fontId="4" fillId="14" borderId="0" xfId="0" applyFont="1" applyFill="1" applyAlignment="1">
      <alignment horizontal="left" vertical="center"/>
    </xf>
    <xf numFmtId="0" fontId="7" fillId="2" borderId="0" xfId="0" applyFont="1" applyFill="1" applyBorder="1" applyAlignment="1">
      <alignment vertical="center"/>
    </xf>
    <xf numFmtId="0" fontId="20" fillId="2" borderId="13" xfId="0" applyFont="1" applyFill="1" applyBorder="1" applyAlignment="1">
      <alignment horizontal="center"/>
    </xf>
    <xf numFmtId="0" fontId="20" fillId="13" borderId="0" xfId="0" applyFont="1" applyFill="1" applyBorder="1" applyAlignment="1">
      <alignment horizontal="center" vertical="center"/>
    </xf>
    <xf numFmtId="0" fontId="4" fillId="14" borderId="0" xfId="0" applyFont="1" applyFill="1" applyAlignment="1">
      <alignment vertical="center"/>
    </xf>
    <xf numFmtId="0" fontId="30" fillId="0" borderId="0" xfId="0" applyFont="1" applyAlignment="1">
      <alignment wrapText="1"/>
    </xf>
    <xf numFmtId="0" fontId="4" fillId="2" borderId="0" xfId="0" applyFont="1" applyFill="1" applyAlignment="1">
      <alignment horizontal="left" vertical="center"/>
    </xf>
    <xf numFmtId="0" fontId="4" fillId="0" borderId="0" xfId="0" applyFont="1" applyAlignment="1">
      <alignment horizontal="left" vertical="center"/>
    </xf>
    <xf numFmtId="0" fontId="23" fillId="2" borderId="0" xfId="0" applyFont="1" applyFill="1" applyBorder="1" applyAlignment="1">
      <alignment horizontal="left" vertical="center"/>
    </xf>
    <xf numFmtId="0" fontId="31" fillId="2" borderId="0" xfId="0" applyFont="1" applyFill="1" applyAlignment="1">
      <alignment wrapText="1"/>
    </xf>
    <xf numFmtId="0" fontId="22" fillId="2" borderId="13" xfId="0" applyFont="1" applyFill="1" applyBorder="1" applyAlignment="1">
      <alignment horizontal="center"/>
    </xf>
    <xf numFmtId="0" fontId="20" fillId="13" borderId="0" xfId="0" applyFont="1" applyFill="1" applyBorder="1" applyAlignment="1">
      <alignment horizontal="center" vertical="center"/>
    </xf>
    <xf numFmtId="0" fontId="4" fillId="2" borderId="0" xfId="0" applyFont="1" applyFill="1" applyAlignment="1">
      <alignment horizontal="left" vertical="center" wrapText="1"/>
    </xf>
    <xf numFmtId="0" fontId="5" fillId="2" borderId="0" xfId="0" applyFont="1" applyFill="1" applyBorder="1" applyAlignment="1">
      <alignment vertical="center" wrapText="1"/>
    </xf>
    <xf numFmtId="0" fontId="4" fillId="2" borderId="0" xfId="0" applyFont="1" applyFill="1" applyBorder="1" applyAlignment="1">
      <alignment horizontal="left" wrapText="1"/>
    </xf>
    <xf numFmtId="3" fontId="34" fillId="14" borderId="0" xfId="0" applyNumberFormat="1" applyFont="1" applyFill="1" applyBorder="1" applyAlignment="1">
      <alignment horizontal="center" vertical="center"/>
    </xf>
    <xf numFmtId="0" fontId="32" fillId="0" borderId="0"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Border="1" applyAlignment="1">
      <alignment horizontal="center" vertical="center" wrapText="1"/>
    </xf>
    <xf numFmtId="0" fontId="5" fillId="2" borderId="0" xfId="0" applyFont="1" applyFill="1" applyAlignment="1">
      <alignment wrapText="1"/>
    </xf>
    <xf numFmtId="0" fontId="22" fillId="0" borderId="0" xfId="0" applyFont="1" applyFill="1" applyBorder="1" applyAlignment="1">
      <alignment horizontal="center" vertical="center"/>
    </xf>
    <xf numFmtId="0" fontId="34" fillId="2" borderId="0" xfId="0" applyFont="1" applyFill="1" applyBorder="1" applyAlignment="1">
      <alignment vertical="center" wrapText="1"/>
    </xf>
    <xf numFmtId="0" fontId="34" fillId="0" borderId="0" xfId="0" applyFont="1" applyFill="1" applyBorder="1" applyAlignment="1">
      <alignment vertical="center" wrapText="1"/>
    </xf>
    <xf numFmtId="0" fontId="23" fillId="2" borderId="0" xfId="0" quotePrefix="1" applyFont="1" applyFill="1" applyAlignment="1">
      <alignment vertical="center" wrapText="1"/>
    </xf>
    <xf numFmtId="0" fontId="34" fillId="0" borderId="0" xfId="0" applyFont="1" applyFill="1" applyBorder="1" applyAlignment="1">
      <alignment vertical="center"/>
    </xf>
    <xf numFmtId="0" fontId="2" fillId="2" borderId="0" xfId="0" applyFont="1" applyFill="1"/>
    <xf numFmtId="0" fontId="38" fillId="2" borderId="0" xfId="0" applyFont="1" applyFill="1" applyBorder="1" applyAlignment="1"/>
    <xf numFmtId="0" fontId="38" fillId="2" borderId="0" xfId="0" applyFont="1" applyFill="1" applyAlignment="1"/>
    <xf numFmtId="0" fontId="39" fillId="2" borderId="0" xfId="0" applyFont="1" applyFill="1"/>
    <xf numFmtId="0" fontId="18" fillId="4" borderId="0" xfId="0" applyFont="1" applyFill="1" applyBorder="1" applyProtection="1">
      <protection locked="0"/>
    </xf>
    <xf numFmtId="0" fontId="18" fillId="4" borderId="0" xfId="0" applyFont="1" applyFill="1" applyBorder="1" applyAlignment="1" applyProtection="1">
      <alignment horizontal="center"/>
      <protection locked="0"/>
    </xf>
    <xf numFmtId="0" fontId="18" fillId="4" borderId="0"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center" vertical="center"/>
      <protection locked="0"/>
    </xf>
    <xf numFmtId="0" fontId="4" fillId="0" borderId="39" xfId="0" applyFont="1" applyFill="1" applyBorder="1" applyAlignment="1" applyProtection="1">
      <alignment horizontal="left" vertical="center" wrapText="1"/>
      <protection locked="0"/>
    </xf>
    <xf numFmtId="0" fontId="4" fillId="14" borderId="9" xfId="0" applyFont="1" applyFill="1" applyBorder="1" applyAlignment="1" applyProtection="1">
      <alignment vertical="center" wrapText="1"/>
      <protection locked="0"/>
    </xf>
    <xf numFmtId="0" fontId="4" fillId="0" borderId="38" xfId="0" quotePrefix="1"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14" borderId="48" xfId="0" applyFont="1" applyFill="1" applyBorder="1" applyAlignment="1" applyProtection="1">
      <alignment vertical="center" wrapText="1"/>
      <protection locked="0"/>
    </xf>
    <xf numFmtId="0" fontId="4" fillId="0" borderId="50" xfId="0" applyFont="1" applyFill="1" applyBorder="1" applyAlignment="1" applyProtection="1">
      <alignment horizontal="left" vertical="center" wrapText="1"/>
      <protection locked="0"/>
    </xf>
    <xf numFmtId="0" fontId="4" fillId="14" borderId="28" xfId="0" applyFont="1" applyFill="1" applyBorder="1" applyAlignment="1" applyProtection="1">
      <alignment vertical="center" wrapText="1"/>
      <protection locked="0"/>
    </xf>
    <xf numFmtId="0" fontId="4" fillId="0" borderId="40" xfId="0" applyFont="1" applyFill="1" applyBorder="1" applyAlignment="1" applyProtection="1">
      <alignment horizontal="left" vertical="center" wrapText="1"/>
      <protection locked="0"/>
    </xf>
    <xf numFmtId="0" fontId="4" fillId="14" borderId="10" xfId="0" applyFont="1" applyFill="1" applyBorder="1" applyAlignment="1" applyProtection="1">
      <alignment vertical="center" wrapText="1"/>
      <protection locked="0"/>
    </xf>
    <xf numFmtId="0" fontId="15" fillId="14" borderId="20" xfId="0" applyFont="1" applyFill="1" applyBorder="1" applyAlignment="1" applyProtection="1">
      <alignment horizontal="center" vertical="center"/>
      <protection locked="0"/>
    </xf>
    <xf numFmtId="0" fontId="4" fillId="14" borderId="21" xfId="0" applyFont="1" applyFill="1" applyBorder="1" applyAlignment="1" applyProtection="1">
      <alignment vertical="center" wrapText="1"/>
      <protection locked="0"/>
    </xf>
    <xf numFmtId="0" fontId="4" fillId="0" borderId="41" xfId="0" applyFont="1" applyFill="1" applyBorder="1" applyAlignment="1" applyProtection="1">
      <alignment horizontal="left" vertical="center" wrapText="1"/>
      <protection locked="0"/>
    </xf>
    <xf numFmtId="0" fontId="15" fillId="15" borderId="15" xfId="0" applyFont="1" applyFill="1" applyBorder="1" applyAlignment="1" applyProtection="1">
      <alignment horizontal="center" vertical="center"/>
      <protection locked="0"/>
    </xf>
    <xf numFmtId="0" fontId="4" fillId="15" borderId="16" xfId="0" applyFont="1" applyFill="1" applyBorder="1" applyAlignment="1" applyProtection="1">
      <alignment vertical="center" wrapText="1"/>
      <protection locked="0"/>
    </xf>
    <xf numFmtId="0" fontId="5" fillId="0" borderId="39" xfId="0" applyFont="1" applyFill="1" applyBorder="1" applyAlignment="1" applyProtection="1">
      <alignment horizontal="left" vertical="center"/>
      <protection locked="0"/>
    </xf>
    <xf numFmtId="0" fontId="15" fillId="15" borderId="8" xfId="0" applyFont="1" applyFill="1" applyBorder="1" applyAlignment="1" applyProtection="1">
      <alignment horizontal="center" vertical="center"/>
      <protection locked="0"/>
    </xf>
    <xf numFmtId="0" fontId="4" fillId="15" borderId="28" xfId="0" applyFont="1" applyFill="1" applyBorder="1" applyAlignment="1" applyProtection="1">
      <alignment vertical="center" wrapText="1"/>
      <protection locked="0"/>
    </xf>
    <xf numFmtId="0" fontId="5" fillId="0" borderId="40" xfId="0" applyFont="1" applyFill="1" applyBorder="1" applyAlignment="1" applyProtection="1">
      <alignment horizontal="left" vertical="center"/>
      <protection locked="0"/>
    </xf>
    <xf numFmtId="0" fontId="4" fillId="15" borderId="10" xfId="0" applyFont="1" applyFill="1" applyBorder="1" applyAlignment="1" applyProtection="1">
      <alignment vertical="center" wrapText="1"/>
      <protection locked="0"/>
    </xf>
    <xf numFmtId="0" fontId="5" fillId="0" borderId="38" xfId="0" applyFont="1" applyFill="1" applyBorder="1" applyAlignment="1" applyProtection="1">
      <alignment horizontal="left" vertical="center"/>
      <protection locked="0"/>
    </xf>
    <xf numFmtId="0" fontId="4" fillId="15" borderId="9" xfId="0" applyFont="1" applyFill="1" applyBorder="1" applyAlignment="1" applyProtection="1">
      <alignment vertical="center" wrapText="1"/>
      <protection locked="0"/>
    </xf>
    <xf numFmtId="0" fontId="34" fillId="0" borderId="38"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4" fillId="15" borderId="4" xfId="0" applyFont="1" applyFill="1" applyBorder="1" applyAlignment="1" applyProtection="1">
      <alignment vertical="center" wrapText="1"/>
      <protection locked="0"/>
    </xf>
    <xf numFmtId="0" fontId="15" fillId="15" borderId="7"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wrapText="1"/>
      <protection locked="0"/>
    </xf>
    <xf numFmtId="0" fontId="4" fillId="15" borderId="21" xfId="0" applyFont="1" applyFill="1" applyBorder="1" applyAlignment="1" applyProtection="1">
      <alignment vertical="center" wrapText="1"/>
      <protection locked="0"/>
    </xf>
    <xf numFmtId="0" fontId="4" fillId="0" borderId="22" xfId="0" applyFont="1" applyFill="1" applyBorder="1" applyAlignment="1" applyProtection="1">
      <alignment horizontal="left" vertical="center" wrapText="1"/>
      <protection locked="0"/>
    </xf>
    <xf numFmtId="0" fontId="4" fillId="10" borderId="10" xfId="0" applyFont="1" applyFill="1" applyBorder="1" applyAlignment="1" applyProtection="1">
      <alignment vertical="center" wrapText="1"/>
      <protection locked="0"/>
    </xf>
    <xf numFmtId="0" fontId="15" fillId="10" borderId="20" xfId="0" applyFont="1" applyFill="1" applyBorder="1" applyAlignment="1" applyProtection="1">
      <alignment horizontal="center" vertical="center"/>
      <protection locked="0"/>
    </xf>
    <xf numFmtId="0" fontId="4" fillId="10" borderId="21" xfId="0" applyFont="1" applyFill="1" applyBorder="1" applyAlignment="1" applyProtection="1">
      <alignment vertical="center" wrapText="1"/>
      <protection locked="0"/>
    </xf>
    <xf numFmtId="0" fontId="4" fillId="12" borderId="9" xfId="0" applyFont="1" applyFill="1" applyBorder="1" applyAlignment="1" applyProtection="1">
      <alignment vertical="center" wrapText="1"/>
      <protection locked="0"/>
    </xf>
    <xf numFmtId="0" fontId="15" fillId="14" borderId="15" xfId="0" applyFont="1" applyFill="1" applyBorder="1" applyAlignment="1" applyProtection="1">
      <alignment horizontal="center" vertical="center"/>
      <protection locked="0"/>
    </xf>
    <xf numFmtId="0" fontId="4" fillId="14" borderId="16" xfId="0" applyFont="1" applyFill="1" applyBorder="1" applyAlignment="1" applyProtection="1">
      <alignment vertical="center" wrapText="1"/>
      <protection locked="0"/>
    </xf>
    <xf numFmtId="0" fontId="4" fillId="0" borderId="17" xfId="0" applyFont="1" applyFill="1" applyBorder="1" applyAlignment="1" applyProtection="1">
      <alignment horizontal="left" vertical="center" wrapText="1"/>
      <protection locked="0"/>
    </xf>
    <xf numFmtId="0" fontId="15" fillId="14" borderId="7"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protection locked="0"/>
    </xf>
    <xf numFmtId="0" fontId="34" fillId="15" borderId="10" xfId="0" applyFont="1" applyFill="1" applyBorder="1" applyAlignment="1" applyProtection="1">
      <alignment vertical="center" wrapText="1"/>
      <protection locked="0"/>
    </xf>
    <xf numFmtId="0" fontId="15" fillId="10" borderId="15" xfId="0" applyFont="1" applyFill="1" applyBorder="1" applyAlignment="1" applyProtection="1">
      <alignment horizontal="center" vertical="center"/>
      <protection locked="0"/>
    </xf>
    <xf numFmtId="0" fontId="4" fillId="10" borderId="16" xfId="0" applyFont="1" applyFill="1" applyBorder="1" applyAlignment="1" applyProtection="1">
      <alignment vertical="center" wrapText="1"/>
      <protection locked="0"/>
    </xf>
    <xf numFmtId="0" fontId="15" fillId="10" borderId="7" xfId="0" applyFont="1" applyFill="1" applyBorder="1" applyAlignment="1" applyProtection="1">
      <alignment horizontal="center" vertical="center"/>
      <protection locked="0"/>
    </xf>
    <xf numFmtId="0" fontId="4" fillId="10" borderId="4" xfId="0" applyFont="1" applyFill="1" applyBorder="1" applyAlignment="1" applyProtection="1">
      <alignment vertical="center" wrapText="1"/>
      <protection locked="0"/>
    </xf>
    <xf numFmtId="0" fontId="5" fillId="12" borderId="16" xfId="0" applyFont="1" applyFill="1" applyBorder="1" applyAlignment="1" applyProtection="1">
      <alignment vertical="center" wrapText="1"/>
      <protection locked="0"/>
    </xf>
    <xf numFmtId="0" fontId="4" fillId="12" borderId="35" xfId="0" applyFont="1" applyFill="1" applyBorder="1" applyAlignment="1" applyProtection="1">
      <alignment vertical="center" wrapText="1"/>
      <protection locked="0"/>
    </xf>
    <xf numFmtId="0" fontId="5" fillId="12" borderId="10" xfId="0" applyFont="1" applyFill="1" applyBorder="1" applyAlignment="1" applyProtection="1">
      <alignment vertical="center" wrapText="1"/>
      <protection locked="0"/>
    </xf>
    <xf numFmtId="0" fontId="4" fillId="12" borderId="4" xfId="0" applyFont="1" applyFill="1" applyBorder="1" applyAlignment="1" applyProtection="1">
      <alignment vertical="center" wrapText="1"/>
      <protection locked="0"/>
    </xf>
    <xf numFmtId="0" fontId="4" fillId="17" borderId="4" xfId="0" applyFont="1" applyFill="1" applyBorder="1" applyAlignment="1" applyProtection="1">
      <alignment vertical="center" wrapText="1"/>
      <protection locked="0"/>
    </xf>
    <xf numFmtId="0" fontId="5" fillId="0" borderId="14" xfId="0" applyFont="1" applyFill="1" applyBorder="1" applyAlignment="1" applyProtection="1">
      <alignment horizontal="left" vertical="center" wrapText="1"/>
      <protection locked="0"/>
    </xf>
    <xf numFmtId="0" fontId="4" fillId="14" borderId="45" xfId="0" applyFont="1" applyFill="1" applyBorder="1" applyAlignment="1" applyProtection="1">
      <alignment vertical="center" wrapText="1"/>
      <protection locked="0"/>
    </xf>
    <xf numFmtId="0" fontId="4" fillId="14" borderId="1" xfId="0" applyFont="1" applyFill="1" applyBorder="1" applyAlignment="1" applyProtection="1">
      <alignment horizontal="left" vertical="center" wrapText="1"/>
      <protection locked="0"/>
    </xf>
    <xf numFmtId="0" fontId="4" fillId="14" borderId="46"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4" fillId="0" borderId="49" xfId="0" applyFont="1" applyFill="1" applyBorder="1" applyAlignment="1" applyProtection="1">
      <alignment horizontal="center" vertical="center" wrapText="1"/>
    </xf>
    <xf numFmtId="0" fontId="5" fillId="0" borderId="29"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5" fillId="2" borderId="17" xfId="0" applyNumberFormat="1" applyFont="1" applyFill="1" applyBorder="1" applyAlignment="1" applyProtection="1">
      <alignment horizontal="center" vertical="center" wrapText="1"/>
    </xf>
    <xf numFmtId="0" fontId="5" fillId="8" borderId="17"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8" borderId="29" xfId="0" applyFont="1" applyFill="1" applyBorder="1" applyAlignment="1" applyProtection="1">
      <alignment horizontal="center" vertical="center"/>
    </xf>
    <xf numFmtId="0" fontId="5" fillId="8" borderId="1" xfId="0" applyFont="1" applyFill="1" applyBorder="1" applyAlignment="1" applyProtection="1">
      <alignment horizontal="center" vertical="center"/>
    </xf>
    <xf numFmtId="0" fontId="24" fillId="2" borderId="1"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0" fontId="10" fillId="2" borderId="0" xfId="0" applyFont="1" applyFill="1"/>
    <xf numFmtId="0" fontId="42" fillId="2" borderId="0" xfId="1" applyFont="1" applyFill="1" applyBorder="1" applyAlignment="1">
      <alignment horizontal="center"/>
    </xf>
    <xf numFmtId="0" fontId="42" fillId="2" borderId="0" xfId="1" applyFont="1" applyFill="1" applyBorder="1" applyAlignment="1"/>
    <xf numFmtId="0" fontId="42" fillId="2" borderId="0" xfId="0" applyFont="1" applyFill="1" applyBorder="1" applyAlignment="1"/>
    <xf numFmtId="0" fontId="10" fillId="11" borderId="0" xfId="0" applyFont="1" applyFill="1"/>
    <xf numFmtId="0" fontId="42" fillId="16" borderId="0" xfId="1" applyFont="1" applyFill="1" applyBorder="1" applyAlignment="1"/>
    <xf numFmtId="0" fontId="42" fillId="5" borderId="0" xfId="0" applyFont="1" applyFill="1" applyBorder="1" applyAlignment="1"/>
    <xf numFmtId="0" fontId="43" fillId="2" borderId="0" xfId="0" applyFont="1" applyFill="1" applyBorder="1" applyAlignment="1"/>
    <xf numFmtId="0" fontId="43" fillId="2" borderId="0" xfId="0" applyFont="1" applyFill="1"/>
    <xf numFmtId="0" fontId="43" fillId="5" borderId="0" xfId="0" applyFont="1" applyFill="1" applyBorder="1" applyAlignment="1"/>
    <xf numFmtId="0" fontId="10" fillId="2" borderId="0" xfId="0" applyFont="1" applyFill="1" applyBorder="1" applyAlignment="1"/>
    <xf numFmtId="0" fontId="43" fillId="2" borderId="0" xfId="0" applyFont="1" applyFill="1" applyAlignment="1"/>
    <xf numFmtId="0" fontId="43" fillId="16" borderId="0" xfId="0" applyFont="1" applyFill="1" applyBorder="1" applyAlignment="1"/>
    <xf numFmtId="0" fontId="44" fillId="2" borderId="0" xfId="1" applyFont="1" applyFill="1" applyBorder="1" applyAlignment="1">
      <alignment horizontal="center"/>
    </xf>
    <xf numFmtId="0" fontId="10" fillId="0" borderId="0" xfId="0" applyFont="1"/>
    <xf numFmtId="0" fontId="5" fillId="2" borderId="0" xfId="0" applyFont="1" applyFill="1" applyAlignment="1">
      <alignment horizontal="center" vertical="center"/>
    </xf>
    <xf numFmtId="0" fontId="36" fillId="2" borderId="0" xfId="0" applyFont="1" applyFill="1" applyBorder="1" applyAlignment="1">
      <alignment vertical="center" wrapText="1"/>
    </xf>
    <xf numFmtId="2" fontId="0" fillId="18" borderId="0" xfId="0" applyNumberFormat="1" applyFill="1"/>
    <xf numFmtId="2" fontId="0" fillId="0" borderId="0" xfId="0" applyNumberFormat="1"/>
    <xf numFmtId="0" fontId="4" fillId="10" borderId="52" xfId="0" applyFont="1" applyFill="1" applyBorder="1" applyAlignment="1" applyProtection="1">
      <alignment vertical="center" wrapText="1"/>
      <protection locked="0"/>
    </xf>
    <xf numFmtId="0" fontId="4" fillId="18" borderId="17" xfId="0" applyFont="1" applyFill="1" applyBorder="1" applyAlignment="1" applyProtection="1">
      <alignment horizontal="center" vertical="center" wrapText="1"/>
    </xf>
    <xf numFmtId="0" fontId="4" fillId="18" borderId="1" xfId="0" applyFont="1" applyFill="1" applyBorder="1" applyAlignment="1" applyProtection="1">
      <alignment horizontal="center" vertical="center" wrapText="1"/>
    </xf>
    <xf numFmtId="0" fontId="4" fillId="18" borderId="22" xfId="0" applyFont="1" applyFill="1" applyBorder="1" applyAlignment="1" applyProtection="1">
      <alignment horizontal="center" vertical="center" wrapText="1"/>
    </xf>
    <xf numFmtId="0" fontId="15" fillId="17" borderId="8" xfId="0" applyFont="1" applyFill="1" applyBorder="1" applyAlignment="1" applyProtection="1">
      <alignment horizontal="center" vertical="center"/>
      <protection locked="0"/>
    </xf>
    <xf numFmtId="0" fontId="4" fillId="17" borderId="28" xfId="0" applyFont="1" applyFill="1" applyBorder="1" applyAlignment="1" applyProtection="1">
      <alignment vertical="center" wrapText="1"/>
      <protection locked="0"/>
    </xf>
    <xf numFmtId="0" fontId="4" fillId="17" borderId="10" xfId="0" applyFont="1" applyFill="1" applyBorder="1" applyAlignment="1" applyProtection="1">
      <alignment vertical="center" wrapText="1"/>
      <protection locked="0"/>
    </xf>
    <xf numFmtId="0" fontId="4" fillId="17" borderId="9" xfId="0" applyFont="1" applyFill="1" applyBorder="1" applyAlignment="1" applyProtection="1">
      <alignment vertical="center" wrapText="1"/>
      <protection locked="0"/>
    </xf>
    <xf numFmtId="0" fontId="15" fillId="17" borderId="20" xfId="0" applyFont="1" applyFill="1" applyBorder="1" applyAlignment="1" applyProtection="1">
      <alignment horizontal="center" vertical="center"/>
      <protection locked="0"/>
    </xf>
    <xf numFmtId="0" fontId="4" fillId="17" borderId="21" xfId="0" applyFont="1" applyFill="1" applyBorder="1" applyAlignment="1" applyProtection="1">
      <alignment vertical="center" wrapText="1"/>
      <protection locked="0"/>
    </xf>
    <xf numFmtId="0" fontId="5" fillId="0" borderId="10"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4" fillId="17" borderId="6" xfId="0" applyFont="1" applyFill="1" applyBorder="1" applyAlignment="1" applyProtection="1">
      <alignment vertical="center" wrapText="1"/>
      <protection locked="0"/>
    </xf>
    <xf numFmtId="0" fontId="4" fillId="12" borderId="1" xfId="0" applyFont="1" applyFill="1" applyBorder="1" applyAlignment="1" applyProtection="1">
      <alignment horizontal="left" vertical="center" wrapText="1"/>
      <protection locked="0"/>
    </xf>
    <xf numFmtId="0" fontId="14" fillId="13" borderId="26" xfId="0" applyFont="1" applyFill="1" applyBorder="1" applyAlignment="1" applyProtection="1">
      <alignment vertical="center" wrapText="1"/>
      <protection locked="0"/>
    </xf>
    <xf numFmtId="0" fontId="13" fillId="0" borderId="0" xfId="0" applyFont="1" applyFill="1" applyProtection="1">
      <protection locked="0"/>
    </xf>
    <xf numFmtId="0" fontId="13" fillId="2" borderId="0" xfId="0" applyFont="1" applyFill="1" applyProtection="1">
      <protection locked="0"/>
    </xf>
    <xf numFmtId="0" fontId="6" fillId="2" borderId="0" xfId="0" applyFont="1" applyFill="1"/>
    <xf numFmtId="0" fontId="26" fillId="2" borderId="0" xfId="1" applyFont="1" applyFill="1" applyAlignment="1">
      <alignment wrapText="1"/>
    </xf>
    <xf numFmtId="0" fontId="26" fillId="0" borderId="0" xfId="1" applyFont="1" applyFill="1" applyAlignment="1"/>
    <xf numFmtId="0" fontId="28" fillId="2" borderId="0" xfId="0" applyFont="1" applyFill="1" applyAlignment="1">
      <alignment horizontal="center" vertical="center"/>
    </xf>
    <xf numFmtId="0" fontId="0" fillId="2" borderId="0" xfId="0" applyFill="1" applyBorder="1" applyAlignment="1"/>
    <xf numFmtId="0" fontId="28" fillId="2" borderId="0" xfId="0" applyFont="1" applyFill="1" applyBorder="1" applyAlignment="1">
      <alignment horizontal="center" vertical="center"/>
    </xf>
    <xf numFmtId="0" fontId="0" fillId="4" borderId="2" xfId="0" applyFill="1" applyBorder="1"/>
    <xf numFmtId="0" fontId="0" fillId="4" borderId="0" xfId="0" applyFill="1" applyBorder="1"/>
    <xf numFmtId="0" fontId="0" fillId="4" borderId="0" xfId="0" applyFill="1" applyBorder="1" applyAlignment="1"/>
    <xf numFmtId="0" fontId="0" fillId="6" borderId="3" xfId="0" applyFill="1" applyBorder="1"/>
    <xf numFmtId="0" fontId="26" fillId="2" borderId="0" xfId="1" applyFont="1" applyFill="1" applyAlignment="1">
      <alignment horizontal="left"/>
    </xf>
    <xf numFmtId="0" fontId="5" fillId="2" borderId="19" xfId="0" applyFont="1" applyFill="1" applyBorder="1" applyAlignment="1" applyProtection="1">
      <alignment horizontal="center" vertical="center"/>
    </xf>
    <xf numFmtId="0" fontId="5" fillId="2" borderId="51"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8" borderId="18" xfId="0" applyFont="1" applyFill="1" applyBorder="1" applyAlignment="1" applyProtection="1">
      <alignment horizontal="center" vertical="center"/>
    </xf>
    <xf numFmtId="0" fontId="5" fillId="8" borderId="30" xfId="0" applyFont="1" applyFill="1" applyBorder="1" applyAlignment="1" applyProtection="1">
      <alignment horizontal="center" vertical="center"/>
    </xf>
    <xf numFmtId="0" fontId="5" fillId="8" borderId="19"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43" xfId="0" applyFont="1" applyFill="1" applyBorder="1" applyAlignment="1" applyProtection="1">
      <alignment horizontal="center" vertical="center"/>
    </xf>
    <xf numFmtId="0" fontId="15" fillId="15" borderId="8" xfId="0" applyFont="1" applyFill="1" applyBorder="1" applyAlignment="1" applyProtection="1">
      <alignment horizontal="center" vertical="center"/>
      <protection locked="0"/>
    </xf>
    <xf numFmtId="0" fontId="6" fillId="0" borderId="0" xfId="0" applyFont="1" applyFill="1" applyAlignment="1">
      <alignment wrapText="1"/>
    </xf>
    <xf numFmtId="0" fontId="16" fillId="4" borderId="2" xfId="0" applyFont="1" applyFill="1" applyBorder="1" applyAlignment="1">
      <alignment horizontal="center" vertical="center"/>
    </xf>
    <xf numFmtId="0" fontId="16" fillId="4" borderId="0" xfId="0" applyFont="1" applyFill="1" applyBorder="1" applyAlignment="1">
      <alignment horizontal="center" vertical="center"/>
    </xf>
    <xf numFmtId="0" fontId="16" fillId="5" borderId="0" xfId="0" applyFont="1" applyFill="1" applyBorder="1" applyAlignment="1">
      <alignment horizontal="center" vertical="center"/>
    </xf>
    <xf numFmtId="0" fontId="19" fillId="2" borderId="0" xfId="0" applyFont="1" applyFill="1" applyBorder="1" applyAlignment="1">
      <alignment horizontal="center" vertical="center" wrapText="1"/>
    </xf>
    <xf numFmtId="0" fontId="18" fillId="16" borderId="0" xfId="1" applyFont="1" applyFill="1" applyBorder="1" applyAlignment="1">
      <alignment horizontal="left"/>
    </xf>
    <xf numFmtId="0" fontId="18" fillId="16" borderId="6" xfId="1" applyFont="1" applyFill="1" applyBorder="1" applyAlignment="1">
      <alignment horizontal="left"/>
    </xf>
    <xf numFmtId="0" fontId="18" fillId="5" borderId="5" xfId="0" applyFont="1" applyFill="1" applyBorder="1" applyAlignment="1">
      <alignment horizontal="left"/>
    </xf>
    <xf numFmtId="0" fontId="18" fillId="5" borderId="0" xfId="0" applyFont="1" applyFill="1" applyBorder="1" applyAlignment="1">
      <alignment horizontal="left"/>
    </xf>
    <xf numFmtId="0" fontId="18" fillId="16" borderId="0" xfId="1" applyFont="1" applyFill="1" applyBorder="1" applyAlignment="1">
      <alignment horizontal="center"/>
    </xf>
    <xf numFmtId="0" fontId="28" fillId="6" borderId="0" xfId="0" applyFont="1" applyFill="1" applyBorder="1" applyAlignment="1">
      <alignment horizontal="center" vertical="center"/>
    </xf>
    <xf numFmtId="0" fontId="40" fillId="2" borderId="0" xfId="0" applyFont="1" applyFill="1" applyAlignment="1">
      <alignment horizontal="center" vertical="center" wrapText="1"/>
    </xf>
    <xf numFmtId="0" fontId="1" fillId="9" borderId="0" xfId="0" applyFont="1" applyFill="1" applyAlignment="1">
      <alignment horizontal="center" vertical="center"/>
    </xf>
    <xf numFmtId="0" fontId="1" fillId="7" borderId="0" xfId="0" applyFont="1" applyFill="1" applyAlignment="1">
      <alignment horizontal="center" vertical="center"/>
    </xf>
    <xf numFmtId="0" fontId="1" fillId="20" borderId="0" xfId="0" applyFont="1" applyFill="1" applyAlignment="1">
      <alignment horizontal="center" vertical="center" wrapText="1"/>
    </xf>
    <xf numFmtId="0" fontId="0" fillId="10" borderId="0" xfId="0" applyFill="1" applyAlignment="1">
      <alignment horizontal="center" vertical="center" wrapText="1"/>
    </xf>
    <xf numFmtId="0" fontId="0" fillId="15" borderId="0" xfId="0" applyFill="1" applyAlignment="1">
      <alignment horizontal="center" vertical="center" wrapText="1"/>
    </xf>
    <xf numFmtId="0" fontId="0" fillId="17" borderId="0" xfId="0" applyFill="1" applyAlignment="1">
      <alignment horizontal="center" vertical="center" wrapText="1"/>
    </xf>
    <xf numFmtId="0" fontId="20" fillId="13" borderId="0" xfId="0" applyFont="1" applyFill="1" applyBorder="1" applyAlignment="1">
      <alignment horizontal="center" vertical="center"/>
    </xf>
    <xf numFmtId="0" fontId="20" fillId="5" borderId="0" xfId="1" applyFont="1" applyFill="1" applyAlignment="1">
      <alignment horizontal="center" vertical="center"/>
    </xf>
    <xf numFmtId="0" fontId="42" fillId="16" borderId="0" xfId="1" applyFont="1" applyFill="1" applyBorder="1" applyAlignment="1">
      <alignment horizontal="left" indent="1"/>
    </xf>
    <xf numFmtId="0" fontId="42" fillId="16" borderId="0" xfId="1" applyFont="1" applyFill="1" applyBorder="1" applyAlignment="1">
      <alignment horizontal="center"/>
    </xf>
    <xf numFmtId="0" fontId="42" fillId="11" borderId="0" xfId="1" applyFont="1" applyFill="1" applyAlignment="1">
      <alignment horizontal="left" indent="1"/>
    </xf>
    <xf numFmtId="0" fontId="44" fillId="16" borderId="0" xfId="1" applyFont="1" applyFill="1" applyBorder="1" applyAlignment="1">
      <alignment horizontal="center"/>
    </xf>
    <xf numFmtId="0" fontId="44" fillId="11" borderId="0" xfId="1" applyFont="1" applyFill="1" applyBorder="1" applyAlignment="1">
      <alignment horizontal="center"/>
    </xf>
    <xf numFmtId="0" fontId="44" fillId="11" borderId="6" xfId="1" applyFont="1" applyFill="1" applyBorder="1" applyAlignment="1">
      <alignment horizontal="center"/>
    </xf>
    <xf numFmtId="0" fontId="6" fillId="2" borderId="0" xfId="0" applyFont="1" applyFill="1" applyAlignment="1">
      <alignment horizontal="left" vertical="center" wrapText="1"/>
    </xf>
    <xf numFmtId="0" fontId="6" fillId="2" borderId="0" xfId="0" applyFont="1" applyFill="1" applyBorder="1" applyAlignment="1">
      <alignment horizontal="left" vertical="center" wrapText="1"/>
    </xf>
    <xf numFmtId="0" fontId="14" fillId="13" borderId="34" xfId="0" applyFont="1" applyFill="1" applyBorder="1" applyAlignment="1" applyProtection="1">
      <alignment horizontal="center" vertical="center" wrapText="1"/>
      <protection locked="0"/>
    </xf>
    <xf numFmtId="0" fontId="14" fillId="13" borderId="36" xfId="0" applyFont="1" applyFill="1" applyBorder="1" applyAlignment="1" applyProtection="1">
      <alignment horizontal="center" vertical="center" wrapText="1"/>
      <protection locked="0"/>
    </xf>
    <xf numFmtId="0" fontId="14" fillId="13" borderId="37" xfId="0" applyFont="1" applyFill="1" applyBorder="1" applyAlignment="1" applyProtection="1">
      <alignment horizontal="center" vertical="center" wrapText="1"/>
      <protection locked="0"/>
    </xf>
    <xf numFmtId="0" fontId="5" fillId="14" borderId="47" xfId="0" applyFont="1" applyFill="1" applyBorder="1" applyAlignment="1" applyProtection="1">
      <alignment horizontal="center" vertical="center" wrapText="1"/>
      <protection locked="0"/>
    </xf>
    <xf numFmtId="0" fontId="5" fillId="14" borderId="6" xfId="0" applyFont="1" applyFill="1" applyBorder="1" applyAlignment="1" applyProtection="1">
      <alignment horizontal="center" vertical="center" wrapText="1"/>
      <protection locked="0"/>
    </xf>
    <xf numFmtId="0" fontId="5" fillId="14" borderId="44" xfId="0" applyFont="1" applyFill="1" applyBorder="1" applyAlignment="1" applyProtection="1">
      <alignment horizontal="center" vertical="center" wrapText="1"/>
      <protection locked="0"/>
    </xf>
    <xf numFmtId="0" fontId="14" fillId="9" borderId="25" xfId="0" applyFont="1" applyFill="1" applyBorder="1" applyAlignment="1" applyProtection="1">
      <alignment horizontal="center" vertical="center" wrapText="1"/>
      <protection locked="0"/>
    </xf>
    <xf numFmtId="0" fontId="14" fillId="9" borderId="26" xfId="0" applyFont="1" applyFill="1" applyBorder="1" applyAlignment="1" applyProtection="1">
      <alignment horizontal="center" vertical="center" wrapText="1"/>
      <protection locked="0"/>
    </xf>
    <xf numFmtId="0" fontId="14" fillId="9" borderId="27"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protection locked="0"/>
    </xf>
    <xf numFmtId="0" fontId="5" fillId="17" borderId="4" xfId="0" applyFont="1" applyFill="1" applyBorder="1" applyAlignment="1" applyProtection="1">
      <alignment horizontal="center" vertical="center" wrapText="1"/>
      <protection locked="0"/>
    </xf>
    <xf numFmtId="0" fontId="5" fillId="17" borderId="6" xfId="0" applyFont="1" applyFill="1" applyBorder="1" applyAlignment="1" applyProtection="1">
      <alignment horizontal="center" vertical="center" wrapText="1"/>
      <protection locked="0"/>
    </xf>
    <xf numFmtId="0" fontId="14" fillId="11" borderId="34" xfId="0" applyFont="1" applyFill="1" applyBorder="1" applyAlignment="1" applyProtection="1">
      <alignment horizontal="center" vertical="center" wrapText="1"/>
      <protection locked="0"/>
    </xf>
    <xf numFmtId="0" fontId="14" fillId="11" borderId="36" xfId="0" applyFont="1" applyFill="1" applyBorder="1" applyAlignment="1" applyProtection="1">
      <alignment horizontal="center" vertical="center" wrapText="1"/>
      <protection locked="0"/>
    </xf>
    <xf numFmtId="0" fontId="14" fillId="7" borderId="25" xfId="0" applyFont="1" applyFill="1" applyBorder="1" applyAlignment="1" applyProtection="1">
      <alignment horizontal="center" vertical="center" wrapText="1"/>
      <protection locked="0"/>
    </xf>
    <xf numFmtId="0" fontId="14" fillId="7" borderId="26" xfId="0" applyFont="1" applyFill="1" applyBorder="1" applyAlignment="1" applyProtection="1">
      <alignment horizontal="center" vertical="center" wrapText="1"/>
      <protection locked="0"/>
    </xf>
    <xf numFmtId="0" fontId="14" fillId="7" borderId="27" xfId="0" applyFont="1" applyFill="1" applyBorder="1" applyAlignment="1" applyProtection="1">
      <alignment horizontal="center" vertical="center" wrapText="1"/>
      <protection locked="0"/>
    </xf>
    <xf numFmtId="0" fontId="15" fillId="15" borderId="11" xfId="0" applyFont="1" applyFill="1" applyBorder="1" applyAlignment="1" applyProtection="1">
      <alignment horizontal="center" vertical="center"/>
      <protection locked="0"/>
    </xf>
    <xf numFmtId="0" fontId="15" fillId="15" borderId="12" xfId="0" applyFont="1" applyFill="1" applyBorder="1" applyAlignment="1" applyProtection="1">
      <alignment horizontal="center" vertical="center"/>
      <protection locked="0"/>
    </xf>
    <xf numFmtId="0" fontId="15" fillId="15" borderId="24" xfId="0" applyFont="1" applyFill="1" applyBorder="1" applyAlignment="1" applyProtection="1">
      <alignment horizontal="center" vertical="center"/>
      <protection locked="0"/>
    </xf>
    <xf numFmtId="0" fontId="15" fillId="14" borderId="12" xfId="0" applyFont="1" applyFill="1" applyBorder="1" applyAlignment="1" applyProtection="1">
      <alignment horizontal="center" vertical="center"/>
      <protection locked="0"/>
    </xf>
    <xf numFmtId="0" fontId="15" fillId="14" borderId="8" xfId="0" applyFont="1" applyFill="1" applyBorder="1" applyAlignment="1" applyProtection="1">
      <alignment horizontal="center" vertical="center"/>
      <protection locked="0"/>
    </xf>
    <xf numFmtId="0" fontId="20" fillId="5" borderId="0" xfId="1" applyFont="1" applyFill="1" applyAlignment="1" applyProtection="1">
      <alignment horizontal="center" vertical="center"/>
      <protection locked="0"/>
    </xf>
    <xf numFmtId="0" fontId="14" fillId="20" borderId="26" xfId="0" applyFont="1" applyFill="1" applyBorder="1" applyAlignment="1" applyProtection="1">
      <alignment horizontal="center" vertical="center" wrapText="1"/>
      <protection locked="0"/>
    </xf>
    <xf numFmtId="0" fontId="14" fillId="20" borderId="27" xfId="0" applyFont="1" applyFill="1" applyBorder="1" applyAlignment="1" applyProtection="1">
      <alignment horizontal="center" vertical="center" wrapText="1"/>
      <protection locked="0"/>
    </xf>
    <xf numFmtId="0" fontId="14" fillId="13" borderId="25" xfId="0" applyFont="1" applyFill="1" applyBorder="1" applyAlignment="1" applyProtection="1">
      <alignment horizontal="center" vertical="center" wrapText="1"/>
      <protection locked="0"/>
    </xf>
    <xf numFmtId="0" fontId="14" fillId="13" borderId="26" xfId="0" applyFont="1" applyFill="1" applyBorder="1" applyAlignment="1" applyProtection="1">
      <alignment horizontal="center" vertical="center" wrapText="1"/>
      <protection locked="0"/>
    </xf>
    <xf numFmtId="0" fontId="14" fillId="13" borderId="27" xfId="0" applyFont="1" applyFill="1" applyBorder="1" applyAlignment="1" applyProtection="1">
      <alignment horizontal="center" vertical="center" wrapText="1"/>
      <protection locked="0"/>
    </xf>
    <xf numFmtId="0" fontId="15" fillId="14" borderId="11" xfId="0" applyFont="1" applyFill="1" applyBorder="1" applyAlignment="1" applyProtection="1">
      <alignment horizontal="center" vertical="center"/>
      <protection locked="0"/>
    </xf>
    <xf numFmtId="0" fontId="15" fillId="15" borderId="8" xfId="0" applyFont="1" applyFill="1" applyBorder="1" applyAlignment="1" applyProtection="1">
      <alignment horizontal="center" vertical="center"/>
      <protection locked="0"/>
    </xf>
    <xf numFmtId="0" fontId="6" fillId="2" borderId="0" xfId="0" applyFont="1" applyFill="1" applyAlignment="1">
      <alignment horizontal="left" wrapText="1"/>
    </xf>
    <xf numFmtId="0" fontId="5" fillId="2" borderId="0" xfId="0" applyFont="1" applyFill="1" applyBorder="1" applyAlignment="1">
      <alignment horizontal="left" vertical="center" wrapText="1"/>
    </xf>
    <xf numFmtId="0" fontId="23" fillId="13" borderId="42"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2" borderId="0" xfId="0" applyFont="1" applyFill="1" applyBorder="1" applyAlignment="1">
      <alignment horizontal="left" wrapText="1"/>
    </xf>
    <xf numFmtId="0" fontId="5" fillId="2" borderId="3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Border="1" applyAlignment="1">
      <alignment horizontal="left" wrapText="1"/>
    </xf>
    <xf numFmtId="0" fontId="5" fillId="2" borderId="0" xfId="0" applyFont="1" applyFill="1" applyAlignment="1">
      <alignment horizontal="left" vertical="center" wrapText="1"/>
    </xf>
    <xf numFmtId="0" fontId="4" fillId="2" borderId="0" xfId="0" applyFont="1" applyFill="1" applyBorder="1" applyAlignment="1">
      <alignment horizontal="left" vertical="center" wrapText="1"/>
    </xf>
    <xf numFmtId="0" fontId="34" fillId="2" borderId="0" xfId="0" applyFont="1" applyFill="1" applyAlignment="1">
      <alignment horizontal="left" wrapText="1"/>
    </xf>
    <xf numFmtId="0" fontId="2" fillId="19" borderId="0" xfId="0" applyFont="1" applyFill="1" applyAlignment="1">
      <alignment horizontal="center" vertical="center" wrapText="1"/>
    </xf>
    <xf numFmtId="0" fontId="2" fillId="19" borderId="0" xfId="0" applyFont="1" applyFill="1" applyAlignment="1">
      <alignment horizontal="center" vertical="center"/>
    </xf>
    <xf numFmtId="0" fontId="1" fillId="5" borderId="0" xfId="1" applyFont="1" applyFill="1" applyAlignment="1">
      <alignment horizontal="center" vertical="center"/>
    </xf>
    <xf numFmtId="0" fontId="26" fillId="0" borderId="0" xfId="1" applyFont="1" applyFill="1" applyAlignment="1">
      <alignment horizontal="left"/>
    </xf>
  </cellXfs>
  <cellStyles count="4">
    <cellStyle name="Lien hypertexte" xfId="1" builtinId="8"/>
    <cellStyle name="Lien hypertexte 2" xfId="3" xr:uid="{8228CC82-B365-4FB6-89BA-140EDB9D1768}"/>
    <cellStyle name="Normal" xfId="0" builtinId="0"/>
    <cellStyle name="Normal 2" xfId="2" xr:uid="{6F1A2183-1F69-4E06-8149-F2C498359600}"/>
  </cellStyles>
  <dxfs count="52">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theme="1"/>
      </font>
      <fill>
        <patternFill>
          <bgColor theme="0" tint="-0.24994659260841701"/>
        </patternFill>
      </fill>
    </dxf>
    <dxf>
      <font>
        <b val="0"/>
        <i/>
        <color auto="1"/>
      </font>
      <fill>
        <patternFill>
          <bgColor theme="0" tint="-0.2499465926084170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val="0"/>
        <i/>
        <color auto="1"/>
      </font>
      <fill>
        <patternFill>
          <bgColor theme="0" tint="-4.9989318521683403E-2"/>
        </patternFill>
      </fill>
    </dxf>
    <dxf>
      <font>
        <b/>
        <i val="0"/>
        <color theme="0"/>
      </font>
      <fill>
        <patternFill>
          <fgColor theme="0"/>
          <bgColor rgb="FFF56771"/>
        </patternFill>
      </fill>
    </dxf>
    <dxf>
      <font>
        <b/>
        <i val="0"/>
        <color theme="0"/>
      </font>
      <fill>
        <patternFill>
          <fgColor theme="0"/>
          <bgColor rgb="FFF56771"/>
        </patternFill>
      </fill>
    </dxf>
    <dxf>
      <font>
        <b/>
        <i val="0"/>
        <color theme="0"/>
      </font>
      <fill>
        <patternFill>
          <fgColor theme="0"/>
          <bgColor rgb="FFF56771"/>
        </patternFill>
      </fill>
    </dxf>
  </dxfs>
  <tableStyles count="0" defaultTableStyle="TableStyleMedium2" defaultPivotStyle="PivotStyleLight16"/>
  <colors>
    <mruColors>
      <color rgb="FF063B65"/>
      <color rgb="FFED9D9D"/>
      <color rgb="FFEE9696"/>
      <color rgb="FFF56771"/>
      <color rgb="FFF5838B"/>
      <color rgb="FFF8BAC3"/>
      <color rgb="FFFBCDD0"/>
      <color rgb="FFFCE2E6"/>
      <color rgb="FFFFABAB"/>
      <color rgb="FFE642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225778</xdr:colOff>
      <xdr:row>2</xdr:row>
      <xdr:rowOff>39599</xdr:rowOff>
    </xdr:to>
    <xdr:pic>
      <xdr:nvPicPr>
        <xdr:cNvPr id="2" name="Image 1">
          <a:extLst>
            <a:ext uri="{FF2B5EF4-FFF2-40B4-BE49-F238E27FC236}">
              <a16:creationId xmlns:a16="http://schemas.microsoft.com/office/drawing/2014/main" id="{326A5395-8AA7-4C8A-93C0-91680E80BBE5}"/>
            </a:ext>
          </a:extLst>
        </xdr:cNvPr>
        <xdr:cNvPicPr>
          <a:picLocks noChangeAspect="1"/>
        </xdr:cNvPicPr>
      </xdr:nvPicPr>
      <xdr:blipFill>
        <a:blip xmlns:r="http://schemas.openxmlformats.org/officeDocument/2006/relationships" r:embed="rId1"/>
        <a:stretch>
          <a:fillRect/>
        </a:stretch>
      </xdr:blipFill>
      <xdr:spPr>
        <a:xfrm>
          <a:off x="0" y="0"/>
          <a:ext cx="987778" cy="407899"/>
        </a:xfrm>
        <a:prstGeom prst="rect">
          <a:avLst/>
        </a:prstGeom>
      </xdr:spPr>
    </xdr:pic>
    <xdr:clientData/>
  </xdr:twoCellAnchor>
  <xdr:twoCellAnchor editAs="oneCell">
    <xdr:from>
      <xdr:col>6</xdr:col>
      <xdr:colOff>53623</xdr:colOff>
      <xdr:row>0</xdr:row>
      <xdr:rowOff>0</xdr:rowOff>
    </xdr:from>
    <xdr:to>
      <xdr:col>6</xdr:col>
      <xdr:colOff>469900</xdr:colOff>
      <xdr:row>2</xdr:row>
      <xdr:rowOff>1035</xdr:rowOff>
    </xdr:to>
    <xdr:pic>
      <xdr:nvPicPr>
        <xdr:cNvPr id="3" name="Image 2">
          <a:extLst>
            <a:ext uri="{FF2B5EF4-FFF2-40B4-BE49-F238E27FC236}">
              <a16:creationId xmlns:a16="http://schemas.microsoft.com/office/drawing/2014/main" id="{210F4299-0965-4417-884A-57B91ABE41E4}"/>
            </a:ext>
          </a:extLst>
        </xdr:cNvPr>
        <xdr:cNvPicPr>
          <a:picLocks noChangeAspect="1"/>
        </xdr:cNvPicPr>
      </xdr:nvPicPr>
      <xdr:blipFill>
        <a:blip xmlns:r="http://schemas.openxmlformats.org/officeDocument/2006/relationships" r:embed="rId2"/>
        <a:stretch>
          <a:fillRect/>
        </a:stretch>
      </xdr:blipFill>
      <xdr:spPr>
        <a:xfrm>
          <a:off x="7356123" y="0"/>
          <a:ext cx="416277" cy="369335"/>
        </a:xfrm>
        <a:prstGeom prst="rect">
          <a:avLst/>
        </a:prstGeom>
        <a:solidFill>
          <a:schemeClr val="bg1"/>
        </a:solidFill>
      </xdr:spPr>
    </xdr:pic>
    <xdr:clientData/>
  </xdr:twoCellAnchor>
  <xdr:twoCellAnchor editAs="oneCell">
    <xdr:from>
      <xdr:col>12</xdr:col>
      <xdr:colOff>184591</xdr:colOff>
      <xdr:row>9</xdr:row>
      <xdr:rowOff>81225</xdr:rowOff>
    </xdr:from>
    <xdr:to>
      <xdr:col>12</xdr:col>
      <xdr:colOff>760522</xdr:colOff>
      <xdr:row>11</xdr:row>
      <xdr:rowOff>217354</xdr:rowOff>
    </xdr:to>
    <xdr:pic>
      <xdr:nvPicPr>
        <xdr:cNvPr id="4" name="Graphique 3">
          <a:extLst>
            <a:ext uri="{FF2B5EF4-FFF2-40B4-BE49-F238E27FC236}">
              <a16:creationId xmlns:a16="http://schemas.microsoft.com/office/drawing/2014/main" id="{4575DDB2-E5DE-4DAD-BFB7-4347C0E4900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874941" y="1725875"/>
          <a:ext cx="575931" cy="580629"/>
        </a:xfrm>
        <a:prstGeom prst="rect">
          <a:avLst/>
        </a:prstGeom>
      </xdr:spPr>
    </xdr:pic>
    <xdr:clientData/>
  </xdr:twoCellAnchor>
  <xdr:twoCellAnchor>
    <xdr:from>
      <xdr:col>11</xdr:col>
      <xdr:colOff>487326</xdr:colOff>
      <xdr:row>12</xdr:row>
      <xdr:rowOff>118141</xdr:rowOff>
    </xdr:from>
    <xdr:to>
      <xdr:col>12</xdr:col>
      <xdr:colOff>1122325</xdr:colOff>
      <xdr:row>15</xdr:row>
      <xdr:rowOff>29535</xdr:rowOff>
    </xdr:to>
    <xdr:sp macro="" textlink="">
      <xdr:nvSpPr>
        <xdr:cNvPr id="5" name="Rectangle 4">
          <a:extLst>
            <a:ext uri="{FF2B5EF4-FFF2-40B4-BE49-F238E27FC236}">
              <a16:creationId xmlns:a16="http://schemas.microsoft.com/office/drawing/2014/main" id="{3A87E091-10CB-4D7F-AD89-76D35FF8FBEF}"/>
            </a:ext>
          </a:extLst>
        </xdr:cNvPr>
        <xdr:cNvSpPr/>
      </xdr:nvSpPr>
      <xdr:spPr>
        <a:xfrm>
          <a:off x="11288676" y="2429541"/>
          <a:ext cx="1523999" cy="546394"/>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900"/>
            <a:t>Cliquez</a:t>
          </a:r>
          <a:r>
            <a:rPr lang="fr-FR" sz="900" baseline="0"/>
            <a:t> sur un chapitre pour accéder directement à l'onglet concerné</a:t>
          </a:r>
          <a:endParaRPr lang="fr-FR"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677334</xdr:colOff>
      <xdr:row>2</xdr:row>
      <xdr:rowOff>41010</xdr:rowOff>
    </xdr:to>
    <xdr:pic>
      <xdr:nvPicPr>
        <xdr:cNvPr id="2" name="Image 1">
          <a:extLst>
            <a:ext uri="{FF2B5EF4-FFF2-40B4-BE49-F238E27FC236}">
              <a16:creationId xmlns:a16="http://schemas.microsoft.com/office/drawing/2014/main" id="{0C12A15E-BAC3-4204-B120-78E6CBFC5329}"/>
            </a:ext>
          </a:extLst>
        </xdr:cNvPr>
        <xdr:cNvPicPr>
          <a:picLocks noChangeAspect="1"/>
        </xdr:cNvPicPr>
      </xdr:nvPicPr>
      <xdr:blipFill>
        <a:blip xmlns:r="http://schemas.openxmlformats.org/officeDocument/2006/relationships" r:embed="rId1"/>
        <a:stretch>
          <a:fillRect/>
        </a:stretch>
      </xdr:blipFill>
      <xdr:spPr>
        <a:xfrm>
          <a:off x="0" y="0"/>
          <a:ext cx="987778"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2F8255A7-C09A-4B2E-A4D9-B11B514BAF77}"/>
            </a:ext>
          </a:extLst>
        </xdr:cNvPr>
        <xdr:cNvPicPr>
          <a:picLocks noChangeAspect="1"/>
        </xdr:cNvPicPr>
      </xdr:nvPicPr>
      <xdr:blipFill>
        <a:blip xmlns:r="http://schemas.openxmlformats.org/officeDocument/2006/relationships" r:embed="rId2"/>
        <a:stretch>
          <a:fillRect/>
        </a:stretch>
      </xdr:blipFill>
      <xdr:spPr>
        <a:xfrm>
          <a:off x="8974667" y="0"/>
          <a:ext cx="416277" cy="367747"/>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2</xdr:row>
      <xdr:rowOff>41010</xdr:rowOff>
    </xdr:to>
    <xdr:pic>
      <xdr:nvPicPr>
        <xdr:cNvPr id="2" name="Image 1">
          <a:extLst>
            <a:ext uri="{FF2B5EF4-FFF2-40B4-BE49-F238E27FC236}">
              <a16:creationId xmlns:a16="http://schemas.microsoft.com/office/drawing/2014/main" id="{CD1DE874-19B8-419B-832F-E86F98D8759F}"/>
            </a:ext>
          </a:extLst>
        </xdr:cNvPr>
        <xdr:cNvPicPr>
          <a:picLocks noChangeAspect="1"/>
        </xdr:cNvPicPr>
      </xdr:nvPicPr>
      <xdr:blipFill>
        <a:blip xmlns:r="http://schemas.openxmlformats.org/officeDocument/2006/relationships" r:embed="rId1"/>
        <a:stretch>
          <a:fillRect/>
        </a:stretch>
      </xdr:blipFill>
      <xdr:spPr>
        <a:xfrm>
          <a:off x="0" y="0"/>
          <a:ext cx="988484"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9BD93BA2-A383-4FE4-B52E-E0A346E0E076}"/>
            </a:ext>
          </a:extLst>
        </xdr:cNvPr>
        <xdr:cNvPicPr>
          <a:picLocks noChangeAspect="1"/>
        </xdr:cNvPicPr>
      </xdr:nvPicPr>
      <xdr:blipFill>
        <a:blip xmlns:r="http://schemas.openxmlformats.org/officeDocument/2006/relationships" r:embed="rId2"/>
        <a:stretch>
          <a:fillRect/>
        </a:stretch>
      </xdr:blipFill>
      <xdr:spPr>
        <a:xfrm>
          <a:off x="10346267" y="0"/>
          <a:ext cx="412749" cy="369158"/>
        </a:xfrm>
        <a:prstGeom prst="rect">
          <a:avLst/>
        </a:prstGeom>
        <a:solidFill>
          <a:schemeClr val="bg1"/>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2</xdr:row>
      <xdr:rowOff>41010</xdr:rowOff>
    </xdr:to>
    <xdr:pic>
      <xdr:nvPicPr>
        <xdr:cNvPr id="2" name="Image 1">
          <a:extLst>
            <a:ext uri="{FF2B5EF4-FFF2-40B4-BE49-F238E27FC236}">
              <a16:creationId xmlns:a16="http://schemas.microsoft.com/office/drawing/2014/main" id="{7F341D08-1C9C-4171-AD5B-4BD0E83B4612}"/>
            </a:ext>
          </a:extLst>
        </xdr:cNvPr>
        <xdr:cNvPicPr>
          <a:picLocks noChangeAspect="1"/>
        </xdr:cNvPicPr>
      </xdr:nvPicPr>
      <xdr:blipFill>
        <a:blip xmlns:r="http://schemas.openxmlformats.org/officeDocument/2006/relationships" r:embed="rId1"/>
        <a:stretch>
          <a:fillRect/>
        </a:stretch>
      </xdr:blipFill>
      <xdr:spPr>
        <a:xfrm>
          <a:off x="0" y="0"/>
          <a:ext cx="984250"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3F5AC67E-7A5F-421A-BB64-2F9DD39A01AA}"/>
            </a:ext>
          </a:extLst>
        </xdr:cNvPr>
        <xdr:cNvPicPr>
          <a:picLocks noChangeAspect="1"/>
        </xdr:cNvPicPr>
      </xdr:nvPicPr>
      <xdr:blipFill>
        <a:blip xmlns:r="http://schemas.openxmlformats.org/officeDocument/2006/relationships" r:embed="rId2"/>
        <a:stretch>
          <a:fillRect/>
        </a:stretch>
      </xdr:blipFill>
      <xdr:spPr>
        <a:xfrm>
          <a:off x="10447867" y="0"/>
          <a:ext cx="412749" cy="369158"/>
        </a:xfrm>
        <a:prstGeom prst="rect">
          <a:avLst/>
        </a:prstGeom>
        <a:solidFill>
          <a:schemeClr val="bg1"/>
        </a:solid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553357</xdr:colOff>
      <xdr:row>0</xdr:row>
      <xdr:rowOff>0</xdr:rowOff>
    </xdr:from>
    <xdr:to>
      <xdr:col>2</xdr:col>
      <xdr:colOff>312964</xdr:colOff>
      <xdr:row>2</xdr:row>
      <xdr:rowOff>146843</xdr:rowOff>
    </xdr:to>
    <xdr:pic>
      <xdr:nvPicPr>
        <xdr:cNvPr id="2" name="Image 1">
          <a:extLst>
            <a:ext uri="{FF2B5EF4-FFF2-40B4-BE49-F238E27FC236}">
              <a16:creationId xmlns:a16="http://schemas.microsoft.com/office/drawing/2014/main" id="{FD45CBBD-2A7A-4777-BE97-4E0FA7443B1B}"/>
            </a:ext>
          </a:extLst>
        </xdr:cNvPr>
        <xdr:cNvPicPr>
          <a:picLocks noChangeAspect="1"/>
        </xdr:cNvPicPr>
      </xdr:nvPicPr>
      <xdr:blipFill>
        <a:blip xmlns:r="http://schemas.openxmlformats.org/officeDocument/2006/relationships" r:embed="rId1"/>
        <a:stretch>
          <a:fillRect/>
        </a:stretch>
      </xdr:blipFill>
      <xdr:spPr>
        <a:xfrm>
          <a:off x="553357" y="0"/>
          <a:ext cx="984250" cy="409914"/>
        </a:xfrm>
        <a:prstGeom prst="rect">
          <a:avLst/>
        </a:prstGeom>
      </xdr:spPr>
    </xdr:pic>
    <xdr:clientData/>
  </xdr:twoCellAnchor>
  <xdr:twoCellAnchor editAs="oneCell">
    <xdr:from>
      <xdr:col>0</xdr:col>
      <xdr:colOff>123272</xdr:colOff>
      <xdr:row>0</xdr:row>
      <xdr:rowOff>63500</xdr:rowOff>
    </xdr:from>
    <xdr:to>
      <xdr:col>0</xdr:col>
      <xdr:colOff>480930</xdr:colOff>
      <xdr:row>2</xdr:row>
      <xdr:rowOff>117929</xdr:rowOff>
    </xdr:to>
    <xdr:pic>
      <xdr:nvPicPr>
        <xdr:cNvPr id="3" name="Image 2">
          <a:extLst>
            <a:ext uri="{FF2B5EF4-FFF2-40B4-BE49-F238E27FC236}">
              <a16:creationId xmlns:a16="http://schemas.microsoft.com/office/drawing/2014/main" id="{1E7D7B78-26FC-49CC-AC52-4FD12589700D}"/>
            </a:ext>
          </a:extLst>
        </xdr:cNvPr>
        <xdr:cNvPicPr>
          <a:picLocks noChangeAspect="1"/>
        </xdr:cNvPicPr>
      </xdr:nvPicPr>
      <xdr:blipFill>
        <a:blip xmlns:r="http://schemas.openxmlformats.org/officeDocument/2006/relationships" r:embed="rId2"/>
        <a:stretch>
          <a:fillRect/>
        </a:stretch>
      </xdr:blipFill>
      <xdr:spPr>
        <a:xfrm>
          <a:off x="123272" y="63500"/>
          <a:ext cx="357658" cy="317500"/>
        </a:xfrm>
        <a:prstGeom prst="rect">
          <a:avLst/>
        </a:prstGeom>
        <a:solidFill>
          <a:schemeClr val="bg1"/>
        </a:solid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2</xdr:row>
      <xdr:rowOff>41010</xdr:rowOff>
    </xdr:to>
    <xdr:pic>
      <xdr:nvPicPr>
        <xdr:cNvPr id="2" name="Image 1">
          <a:extLst>
            <a:ext uri="{FF2B5EF4-FFF2-40B4-BE49-F238E27FC236}">
              <a16:creationId xmlns:a16="http://schemas.microsoft.com/office/drawing/2014/main" id="{C56BBBE3-5C98-4E80-A26C-4B8F7571C175}"/>
            </a:ext>
          </a:extLst>
        </xdr:cNvPr>
        <xdr:cNvPicPr>
          <a:picLocks noChangeAspect="1"/>
        </xdr:cNvPicPr>
      </xdr:nvPicPr>
      <xdr:blipFill>
        <a:blip xmlns:r="http://schemas.openxmlformats.org/officeDocument/2006/relationships" r:embed="rId1"/>
        <a:stretch>
          <a:fillRect/>
        </a:stretch>
      </xdr:blipFill>
      <xdr:spPr>
        <a:xfrm>
          <a:off x="0" y="0"/>
          <a:ext cx="984250"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ED41F0D4-221A-4B69-8E70-6ED6D4977435}"/>
            </a:ext>
          </a:extLst>
        </xdr:cNvPr>
        <xdr:cNvPicPr>
          <a:picLocks noChangeAspect="1"/>
        </xdr:cNvPicPr>
      </xdr:nvPicPr>
      <xdr:blipFill>
        <a:blip xmlns:r="http://schemas.openxmlformats.org/officeDocument/2006/relationships" r:embed="rId2"/>
        <a:stretch>
          <a:fillRect/>
        </a:stretch>
      </xdr:blipFill>
      <xdr:spPr>
        <a:xfrm>
          <a:off x="10447867" y="0"/>
          <a:ext cx="412749" cy="369158"/>
        </a:xfrm>
        <a:prstGeom prst="rect">
          <a:avLst/>
        </a:prstGeom>
        <a:solidFill>
          <a:schemeClr val="bg1"/>
        </a:solid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2</xdr:row>
      <xdr:rowOff>41010</xdr:rowOff>
    </xdr:to>
    <xdr:pic>
      <xdr:nvPicPr>
        <xdr:cNvPr id="2" name="Image 1">
          <a:extLst>
            <a:ext uri="{FF2B5EF4-FFF2-40B4-BE49-F238E27FC236}">
              <a16:creationId xmlns:a16="http://schemas.microsoft.com/office/drawing/2014/main" id="{53C67C46-4A64-482A-90B1-73FB153AC512}"/>
            </a:ext>
          </a:extLst>
        </xdr:cNvPr>
        <xdr:cNvPicPr>
          <a:picLocks noChangeAspect="1"/>
        </xdr:cNvPicPr>
      </xdr:nvPicPr>
      <xdr:blipFill>
        <a:blip xmlns:r="http://schemas.openxmlformats.org/officeDocument/2006/relationships" r:embed="rId1"/>
        <a:stretch>
          <a:fillRect/>
        </a:stretch>
      </xdr:blipFill>
      <xdr:spPr>
        <a:xfrm>
          <a:off x="0" y="0"/>
          <a:ext cx="984250"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E1926E10-FBC1-4BBF-BA79-BCCA27D41A7F}"/>
            </a:ext>
          </a:extLst>
        </xdr:cNvPr>
        <xdr:cNvPicPr>
          <a:picLocks noChangeAspect="1"/>
        </xdr:cNvPicPr>
      </xdr:nvPicPr>
      <xdr:blipFill>
        <a:blip xmlns:r="http://schemas.openxmlformats.org/officeDocument/2006/relationships" r:embed="rId2"/>
        <a:stretch>
          <a:fillRect/>
        </a:stretch>
      </xdr:blipFill>
      <xdr:spPr>
        <a:xfrm>
          <a:off x="10447867" y="0"/>
          <a:ext cx="412749" cy="369158"/>
        </a:xfrm>
        <a:prstGeom prst="rect">
          <a:avLst/>
        </a:prstGeom>
        <a:solidFill>
          <a:schemeClr val="bg1"/>
        </a:solid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495301</xdr:colOff>
      <xdr:row>0</xdr:row>
      <xdr:rowOff>6350</xdr:rowOff>
    </xdr:from>
    <xdr:to>
      <xdr:col>9</xdr:col>
      <xdr:colOff>679451</xdr:colOff>
      <xdr:row>22</xdr:row>
      <xdr:rowOff>142033</xdr:rowOff>
    </xdr:to>
    <xdr:pic>
      <xdr:nvPicPr>
        <xdr:cNvPr id="3" name="Image 2">
          <a:extLst>
            <a:ext uri="{FF2B5EF4-FFF2-40B4-BE49-F238E27FC236}">
              <a16:creationId xmlns:a16="http://schemas.microsoft.com/office/drawing/2014/main" id="{B66E1D88-FEB9-4CA5-8093-E7A89A4B04BF}"/>
            </a:ext>
          </a:extLst>
        </xdr:cNvPr>
        <xdr:cNvPicPr>
          <a:picLocks noChangeAspect="1"/>
        </xdr:cNvPicPr>
      </xdr:nvPicPr>
      <xdr:blipFill rotWithShape="1">
        <a:blip xmlns:r="http://schemas.openxmlformats.org/officeDocument/2006/relationships" r:embed="rId1"/>
        <a:srcRect l="8237" t="8676" r="2096"/>
        <a:stretch/>
      </xdr:blipFill>
      <xdr:spPr>
        <a:xfrm>
          <a:off x="2019301" y="6350"/>
          <a:ext cx="5518150" cy="4186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7938</xdr:colOff>
      <xdr:row>0</xdr:row>
      <xdr:rowOff>0</xdr:rowOff>
    </xdr:from>
    <xdr:to>
      <xdr:col>1</xdr:col>
      <xdr:colOff>233716</xdr:colOff>
      <xdr:row>2</xdr:row>
      <xdr:rowOff>39599</xdr:rowOff>
    </xdr:to>
    <xdr:pic>
      <xdr:nvPicPr>
        <xdr:cNvPr id="2" name="Image 1">
          <a:extLst>
            <a:ext uri="{FF2B5EF4-FFF2-40B4-BE49-F238E27FC236}">
              <a16:creationId xmlns:a16="http://schemas.microsoft.com/office/drawing/2014/main" id="{C8E10C59-7842-408C-8478-1A765C16DC1F}"/>
            </a:ext>
          </a:extLst>
        </xdr:cNvPr>
        <xdr:cNvPicPr>
          <a:picLocks noChangeAspect="1"/>
        </xdr:cNvPicPr>
      </xdr:nvPicPr>
      <xdr:blipFill>
        <a:blip xmlns:r="http://schemas.openxmlformats.org/officeDocument/2006/relationships" r:embed="rId1"/>
        <a:stretch>
          <a:fillRect/>
        </a:stretch>
      </xdr:blipFill>
      <xdr:spPr>
        <a:xfrm>
          <a:off x="7938" y="0"/>
          <a:ext cx="987778" cy="404724"/>
        </a:xfrm>
        <a:prstGeom prst="rect">
          <a:avLst/>
        </a:prstGeom>
      </xdr:spPr>
    </xdr:pic>
    <xdr:clientData/>
  </xdr:twoCellAnchor>
  <xdr:twoCellAnchor editAs="oneCell">
    <xdr:from>
      <xdr:col>15</xdr:col>
      <xdr:colOff>154340</xdr:colOff>
      <xdr:row>0</xdr:row>
      <xdr:rowOff>9701</xdr:rowOff>
    </xdr:from>
    <xdr:to>
      <xdr:col>15</xdr:col>
      <xdr:colOff>562680</xdr:colOff>
      <xdr:row>2</xdr:row>
      <xdr:rowOff>10736</xdr:rowOff>
    </xdr:to>
    <xdr:pic>
      <xdr:nvPicPr>
        <xdr:cNvPr id="3" name="Image 2">
          <a:extLst>
            <a:ext uri="{FF2B5EF4-FFF2-40B4-BE49-F238E27FC236}">
              <a16:creationId xmlns:a16="http://schemas.microsoft.com/office/drawing/2014/main" id="{031388C8-3FC7-475B-ABC6-4C985621739D}"/>
            </a:ext>
          </a:extLst>
        </xdr:cNvPr>
        <xdr:cNvPicPr>
          <a:picLocks noChangeAspect="1"/>
        </xdr:cNvPicPr>
      </xdr:nvPicPr>
      <xdr:blipFill>
        <a:blip xmlns:r="http://schemas.openxmlformats.org/officeDocument/2006/relationships" r:embed="rId2"/>
        <a:stretch>
          <a:fillRect/>
        </a:stretch>
      </xdr:blipFill>
      <xdr:spPr>
        <a:xfrm>
          <a:off x="13703653" y="9701"/>
          <a:ext cx="408340" cy="36616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677334</xdr:colOff>
      <xdr:row>2</xdr:row>
      <xdr:rowOff>41010</xdr:rowOff>
    </xdr:to>
    <xdr:pic>
      <xdr:nvPicPr>
        <xdr:cNvPr id="2" name="Image 1">
          <a:extLst>
            <a:ext uri="{FF2B5EF4-FFF2-40B4-BE49-F238E27FC236}">
              <a16:creationId xmlns:a16="http://schemas.microsoft.com/office/drawing/2014/main" id="{BFF97366-D024-4692-95E5-BD47D7065B38}"/>
            </a:ext>
          </a:extLst>
        </xdr:cNvPr>
        <xdr:cNvPicPr>
          <a:picLocks noChangeAspect="1"/>
        </xdr:cNvPicPr>
      </xdr:nvPicPr>
      <xdr:blipFill>
        <a:blip xmlns:r="http://schemas.openxmlformats.org/officeDocument/2006/relationships" r:embed="rId1"/>
        <a:stretch>
          <a:fillRect/>
        </a:stretch>
      </xdr:blipFill>
      <xdr:spPr>
        <a:xfrm>
          <a:off x="0" y="0"/>
          <a:ext cx="988484" cy="409310"/>
        </a:xfrm>
        <a:prstGeom prst="rect">
          <a:avLst/>
        </a:prstGeom>
      </xdr:spPr>
    </xdr:pic>
    <xdr:clientData/>
  </xdr:twoCellAnchor>
  <xdr:twoCellAnchor editAs="oneCell">
    <xdr:from>
      <xdr:col>2</xdr:col>
      <xdr:colOff>990600</xdr:colOff>
      <xdr:row>0</xdr:row>
      <xdr:rowOff>7056</xdr:rowOff>
    </xdr:from>
    <xdr:to>
      <xdr:col>3</xdr:col>
      <xdr:colOff>8994</xdr:colOff>
      <xdr:row>2</xdr:row>
      <xdr:rowOff>7914</xdr:rowOff>
    </xdr:to>
    <xdr:pic>
      <xdr:nvPicPr>
        <xdr:cNvPr id="3" name="Image 2">
          <a:extLst>
            <a:ext uri="{FF2B5EF4-FFF2-40B4-BE49-F238E27FC236}">
              <a16:creationId xmlns:a16="http://schemas.microsoft.com/office/drawing/2014/main" id="{BE6C4DE0-1B12-4E89-A0C8-9689AEE52B28}"/>
            </a:ext>
          </a:extLst>
        </xdr:cNvPr>
        <xdr:cNvPicPr>
          <a:picLocks noChangeAspect="1"/>
        </xdr:cNvPicPr>
      </xdr:nvPicPr>
      <xdr:blipFill>
        <a:blip xmlns:r="http://schemas.openxmlformats.org/officeDocument/2006/relationships" r:embed="rId2"/>
        <a:stretch>
          <a:fillRect/>
        </a:stretch>
      </xdr:blipFill>
      <xdr:spPr>
        <a:xfrm>
          <a:off x="10607322" y="7056"/>
          <a:ext cx="408339" cy="367747"/>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218722</xdr:colOff>
      <xdr:row>0</xdr:row>
      <xdr:rowOff>77611</xdr:rowOff>
    </xdr:from>
    <xdr:to>
      <xdr:col>4</xdr:col>
      <xdr:colOff>444500</xdr:colOff>
      <xdr:row>3</xdr:row>
      <xdr:rowOff>96043</xdr:rowOff>
    </xdr:to>
    <xdr:pic>
      <xdr:nvPicPr>
        <xdr:cNvPr id="2" name="Image 1">
          <a:extLst>
            <a:ext uri="{FF2B5EF4-FFF2-40B4-BE49-F238E27FC236}">
              <a16:creationId xmlns:a16="http://schemas.microsoft.com/office/drawing/2014/main" id="{AE1F8F9A-4C08-406F-B64C-6CBE11FE2EAF}"/>
            </a:ext>
          </a:extLst>
        </xdr:cNvPr>
        <xdr:cNvPicPr>
          <a:picLocks noChangeAspect="1"/>
        </xdr:cNvPicPr>
      </xdr:nvPicPr>
      <xdr:blipFill>
        <a:blip xmlns:r="http://schemas.openxmlformats.org/officeDocument/2006/relationships" r:embed="rId1"/>
        <a:stretch>
          <a:fillRect/>
        </a:stretch>
      </xdr:blipFill>
      <xdr:spPr>
        <a:xfrm>
          <a:off x="2504722" y="77611"/>
          <a:ext cx="987778" cy="406488"/>
        </a:xfrm>
        <a:prstGeom prst="rect">
          <a:avLst/>
        </a:prstGeom>
      </xdr:spPr>
    </xdr:pic>
    <xdr:clientData/>
  </xdr:twoCellAnchor>
  <xdr:twoCellAnchor editAs="oneCell">
    <xdr:from>
      <xdr:col>11</xdr:col>
      <xdr:colOff>265288</xdr:colOff>
      <xdr:row>0</xdr:row>
      <xdr:rowOff>77612</xdr:rowOff>
    </xdr:from>
    <xdr:to>
      <xdr:col>11</xdr:col>
      <xdr:colOff>681565</xdr:colOff>
      <xdr:row>3</xdr:row>
      <xdr:rowOff>57480</xdr:rowOff>
    </xdr:to>
    <xdr:pic>
      <xdr:nvPicPr>
        <xdr:cNvPr id="3" name="Image 2">
          <a:extLst>
            <a:ext uri="{FF2B5EF4-FFF2-40B4-BE49-F238E27FC236}">
              <a16:creationId xmlns:a16="http://schemas.microsoft.com/office/drawing/2014/main" id="{9139199C-D017-45E0-8894-30220B20EAA8}"/>
            </a:ext>
          </a:extLst>
        </xdr:cNvPr>
        <xdr:cNvPicPr>
          <a:picLocks noChangeAspect="1"/>
        </xdr:cNvPicPr>
      </xdr:nvPicPr>
      <xdr:blipFill>
        <a:blip xmlns:r="http://schemas.openxmlformats.org/officeDocument/2006/relationships" r:embed="rId2"/>
        <a:stretch>
          <a:fillRect/>
        </a:stretch>
      </xdr:blipFill>
      <xdr:spPr>
        <a:xfrm>
          <a:off x="9105899" y="77612"/>
          <a:ext cx="416277" cy="367924"/>
        </a:xfrm>
        <a:prstGeom prst="rect">
          <a:avLst/>
        </a:prstGeom>
        <a:solidFill>
          <a:schemeClr val="bg1"/>
        </a:solidFill>
      </xdr:spPr>
    </xdr:pic>
    <xdr:clientData/>
  </xdr:twoCellAnchor>
  <xdr:oneCellAnchor>
    <xdr:from>
      <xdr:col>6</xdr:col>
      <xdr:colOff>200820</xdr:colOff>
      <xdr:row>11</xdr:row>
      <xdr:rowOff>75581</xdr:rowOff>
    </xdr:from>
    <xdr:ext cx="575931" cy="587684"/>
    <xdr:pic>
      <xdr:nvPicPr>
        <xdr:cNvPr id="6" name="Graphique 5">
          <a:extLst>
            <a:ext uri="{FF2B5EF4-FFF2-40B4-BE49-F238E27FC236}">
              <a16:creationId xmlns:a16="http://schemas.microsoft.com/office/drawing/2014/main" id="{BCF0C35D-4A4B-4E16-8EE7-C9A003B4CAD8}"/>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899820" y="2735525"/>
          <a:ext cx="575931" cy="587684"/>
        </a:xfrm>
        <a:prstGeom prst="rect">
          <a:avLst/>
        </a:prstGeom>
      </xdr:spPr>
    </xdr:pic>
    <xdr:clientData/>
  </xdr:oneCellAnchor>
  <xdr:twoCellAnchor>
    <xdr:from>
      <xdr:col>7</xdr:col>
      <xdr:colOff>141605</xdr:colOff>
      <xdr:row>11</xdr:row>
      <xdr:rowOff>160473</xdr:rowOff>
    </xdr:from>
    <xdr:to>
      <xdr:col>8</xdr:col>
      <xdr:colOff>776112</xdr:colOff>
      <xdr:row>14</xdr:row>
      <xdr:rowOff>84667</xdr:rowOff>
    </xdr:to>
    <xdr:sp macro="" textlink="">
      <xdr:nvSpPr>
        <xdr:cNvPr id="7" name="Rectangle 6">
          <a:extLst>
            <a:ext uri="{FF2B5EF4-FFF2-40B4-BE49-F238E27FC236}">
              <a16:creationId xmlns:a16="http://schemas.microsoft.com/office/drawing/2014/main" id="{A56D6D27-8C4A-4C35-9273-3FAE3629D4C4}"/>
            </a:ext>
          </a:extLst>
        </xdr:cNvPr>
        <xdr:cNvSpPr/>
      </xdr:nvSpPr>
      <xdr:spPr>
        <a:xfrm>
          <a:off x="5651994" y="2820417"/>
          <a:ext cx="1445896" cy="559194"/>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900"/>
            <a:t>Cliquez</a:t>
          </a:r>
          <a:r>
            <a:rPr lang="fr-FR" sz="900" baseline="0"/>
            <a:t> sur un chapitre pour accéder directement à l'onglet concerné</a:t>
          </a:r>
          <a:endParaRPr lang="fr-FR"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677334</xdr:colOff>
      <xdr:row>2</xdr:row>
      <xdr:rowOff>41010</xdr:rowOff>
    </xdr:to>
    <xdr:pic>
      <xdr:nvPicPr>
        <xdr:cNvPr id="2" name="Image 1">
          <a:extLst>
            <a:ext uri="{FF2B5EF4-FFF2-40B4-BE49-F238E27FC236}">
              <a16:creationId xmlns:a16="http://schemas.microsoft.com/office/drawing/2014/main" id="{584791D8-AD96-457B-A58C-EB77F5DFA590}"/>
            </a:ext>
          </a:extLst>
        </xdr:cNvPr>
        <xdr:cNvPicPr>
          <a:picLocks noChangeAspect="1"/>
        </xdr:cNvPicPr>
      </xdr:nvPicPr>
      <xdr:blipFill>
        <a:blip xmlns:r="http://schemas.openxmlformats.org/officeDocument/2006/relationships" r:embed="rId1"/>
        <a:stretch>
          <a:fillRect/>
        </a:stretch>
      </xdr:blipFill>
      <xdr:spPr>
        <a:xfrm>
          <a:off x="0" y="0"/>
          <a:ext cx="988484" cy="409310"/>
        </a:xfrm>
        <a:prstGeom prst="rect">
          <a:avLst/>
        </a:prstGeom>
      </xdr:spPr>
    </xdr:pic>
    <xdr:clientData/>
  </xdr:twoCellAnchor>
  <xdr:twoCellAnchor editAs="oneCell">
    <xdr:from>
      <xdr:col>2</xdr:col>
      <xdr:colOff>1632656</xdr:colOff>
      <xdr:row>0</xdr:row>
      <xdr:rowOff>0</xdr:rowOff>
    </xdr:from>
    <xdr:to>
      <xdr:col>2</xdr:col>
      <xdr:colOff>2048933</xdr:colOff>
      <xdr:row>2</xdr:row>
      <xdr:rowOff>858</xdr:rowOff>
    </xdr:to>
    <xdr:pic>
      <xdr:nvPicPr>
        <xdr:cNvPr id="3" name="Image 2">
          <a:extLst>
            <a:ext uri="{FF2B5EF4-FFF2-40B4-BE49-F238E27FC236}">
              <a16:creationId xmlns:a16="http://schemas.microsoft.com/office/drawing/2014/main" id="{9CA9B2FC-63FB-498E-8B6B-9A3C36D8EFEC}"/>
            </a:ext>
          </a:extLst>
        </xdr:cNvPr>
        <xdr:cNvPicPr>
          <a:picLocks noChangeAspect="1"/>
        </xdr:cNvPicPr>
      </xdr:nvPicPr>
      <xdr:blipFill>
        <a:blip xmlns:r="http://schemas.openxmlformats.org/officeDocument/2006/relationships" r:embed="rId2"/>
        <a:stretch>
          <a:fillRect/>
        </a:stretch>
      </xdr:blipFill>
      <xdr:spPr>
        <a:xfrm>
          <a:off x="10621434" y="0"/>
          <a:ext cx="416277" cy="367747"/>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677334</xdr:colOff>
      <xdr:row>2</xdr:row>
      <xdr:rowOff>41010</xdr:rowOff>
    </xdr:to>
    <xdr:pic>
      <xdr:nvPicPr>
        <xdr:cNvPr id="2" name="Image 1">
          <a:extLst>
            <a:ext uri="{FF2B5EF4-FFF2-40B4-BE49-F238E27FC236}">
              <a16:creationId xmlns:a16="http://schemas.microsoft.com/office/drawing/2014/main" id="{80FC7285-0164-484E-B685-8489EA3A5CDC}"/>
            </a:ext>
          </a:extLst>
        </xdr:cNvPr>
        <xdr:cNvPicPr>
          <a:picLocks noChangeAspect="1"/>
        </xdr:cNvPicPr>
      </xdr:nvPicPr>
      <xdr:blipFill>
        <a:blip xmlns:r="http://schemas.openxmlformats.org/officeDocument/2006/relationships" r:embed="rId1"/>
        <a:stretch>
          <a:fillRect/>
        </a:stretch>
      </xdr:blipFill>
      <xdr:spPr>
        <a:xfrm>
          <a:off x="0" y="0"/>
          <a:ext cx="988484"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C4482ED0-0DBD-440B-926F-948265244A37}"/>
            </a:ext>
          </a:extLst>
        </xdr:cNvPr>
        <xdr:cNvPicPr>
          <a:picLocks noChangeAspect="1"/>
        </xdr:cNvPicPr>
      </xdr:nvPicPr>
      <xdr:blipFill>
        <a:blip xmlns:r="http://schemas.openxmlformats.org/officeDocument/2006/relationships" r:embed="rId2"/>
        <a:stretch>
          <a:fillRect/>
        </a:stretch>
      </xdr:blipFill>
      <xdr:spPr>
        <a:xfrm>
          <a:off x="10346267" y="0"/>
          <a:ext cx="412749" cy="369158"/>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677334</xdr:colOff>
      <xdr:row>2</xdr:row>
      <xdr:rowOff>41010</xdr:rowOff>
    </xdr:to>
    <xdr:pic>
      <xdr:nvPicPr>
        <xdr:cNvPr id="2" name="Image 1">
          <a:extLst>
            <a:ext uri="{FF2B5EF4-FFF2-40B4-BE49-F238E27FC236}">
              <a16:creationId xmlns:a16="http://schemas.microsoft.com/office/drawing/2014/main" id="{8DDE7184-398F-476B-8A01-DF95B7DE8EF9}"/>
            </a:ext>
          </a:extLst>
        </xdr:cNvPr>
        <xdr:cNvPicPr>
          <a:picLocks noChangeAspect="1"/>
        </xdr:cNvPicPr>
      </xdr:nvPicPr>
      <xdr:blipFill>
        <a:blip xmlns:r="http://schemas.openxmlformats.org/officeDocument/2006/relationships" r:embed="rId1"/>
        <a:stretch>
          <a:fillRect/>
        </a:stretch>
      </xdr:blipFill>
      <xdr:spPr>
        <a:xfrm>
          <a:off x="0" y="0"/>
          <a:ext cx="988484"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07E5F1B9-C374-4BD0-9C79-06220B8B7F49}"/>
            </a:ext>
          </a:extLst>
        </xdr:cNvPr>
        <xdr:cNvPicPr>
          <a:picLocks noChangeAspect="1"/>
        </xdr:cNvPicPr>
      </xdr:nvPicPr>
      <xdr:blipFill>
        <a:blip xmlns:r="http://schemas.openxmlformats.org/officeDocument/2006/relationships" r:embed="rId2"/>
        <a:stretch>
          <a:fillRect/>
        </a:stretch>
      </xdr:blipFill>
      <xdr:spPr>
        <a:xfrm>
          <a:off x="10346267" y="0"/>
          <a:ext cx="412749" cy="369158"/>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677334</xdr:colOff>
      <xdr:row>2</xdr:row>
      <xdr:rowOff>41010</xdr:rowOff>
    </xdr:to>
    <xdr:pic>
      <xdr:nvPicPr>
        <xdr:cNvPr id="2" name="Image 1">
          <a:extLst>
            <a:ext uri="{FF2B5EF4-FFF2-40B4-BE49-F238E27FC236}">
              <a16:creationId xmlns:a16="http://schemas.microsoft.com/office/drawing/2014/main" id="{11E45175-6F6F-4C2D-B2AE-8150535EE05D}"/>
            </a:ext>
          </a:extLst>
        </xdr:cNvPr>
        <xdr:cNvPicPr>
          <a:picLocks noChangeAspect="1"/>
        </xdr:cNvPicPr>
      </xdr:nvPicPr>
      <xdr:blipFill>
        <a:blip xmlns:r="http://schemas.openxmlformats.org/officeDocument/2006/relationships" r:embed="rId1"/>
        <a:stretch>
          <a:fillRect/>
        </a:stretch>
      </xdr:blipFill>
      <xdr:spPr>
        <a:xfrm>
          <a:off x="0" y="0"/>
          <a:ext cx="988484"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F609E537-7D3D-4C9C-8A40-5807DB0EA6EF}"/>
            </a:ext>
          </a:extLst>
        </xdr:cNvPr>
        <xdr:cNvPicPr>
          <a:picLocks noChangeAspect="1"/>
        </xdr:cNvPicPr>
      </xdr:nvPicPr>
      <xdr:blipFill>
        <a:blip xmlns:r="http://schemas.openxmlformats.org/officeDocument/2006/relationships" r:embed="rId2"/>
        <a:stretch>
          <a:fillRect/>
        </a:stretch>
      </xdr:blipFill>
      <xdr:spPr>
        <a:xfrm>
          <a:off x="10346267" y="0"/>
          <a:ext cx="412749" cy="369158"/>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677334</xdr:colOff>
      <xdr:row>2</xdr:row>
      <xdr:rowOff>41010</xdr:rowOff>
    </xdr:to>
    <xdr:pic>
      <xdr:nvPicPr>
        <xdr:cNvPr id="2" name="Image 1">
          <a:extLst>
            <a:ext uri="{FF2B5EF4-FFF2-40B4-BE49-F238E27FC236}">
              <a16:creationId xmlns:a16="http://schemas.microsoft.com/office/drawing/2014/main" id="{8CBB02B4-C152-49D6-80AD-80484634E682}"/>
            </a:ext>
          </a:extLst>
        </xdr:cNvPr>
        <xdr:cNvPicPr>
          <a:picLocks noChangeAspect="1"/>
        </xdr:cNvPicPr>
      </xdr:nvPicPr>
      <xdr:blipFill>
        <a:blip xmlns:r="http://schemas.openxmlformats.org/officeDocument/2006/relationships" r:embed="rId1"/>
        <a:stretch>
          <a:fillRect/>
        </a:stretch>
      </xdr:blipFill>
      <xdr:spPr>
        <a:xfrm>
          <a:off x="0" y="0"/>
          <a:ext cx="988484" cy="409310"/>
        </a:xfrm>
        <a:prstGeom prst="rect">
          <a:avLst/>
        </a:prstGeom>
      </xdr:spPr>
    </xdr:pic>
    <xdr:clientData/>
  </xdr:twoCellAnchor>
  <xdr:twoCellAnchor editAs="oneCell">
    <xdr:from>
      <xdr:col>2</xdr:col>
      <xdr:colOff>2370667</xdr:colOff>
      <xdr:row>0</xdr:row>
      <xdr:rowOff>0</xdr:rowOff>
    </xdr:from>
    <xdr:to>
      <xdr:col>3</xdr:col>
      <xdr:colOff>21166</xdr:colOff>
      <xdr:row>2</xdr:row>
      <xdr:rowOff>858</xdr:rowOff>
    </xdr:to>
    <xdr:pic>
      <xdr:nvPicPr>
        <xdr:cNvPr id="3" name="Image 2">
          <a:extLst>
            <a:ext uri="{FF2B5EF4-FFF2-40B4-BE49-F238E27FC236}">
              <a16:creationId xmlns:a16="http://schemas.microsoft.com/office/drawing/2014/main" id="{4243645A-4B34-4C3B-9BDB-6DD2F4E25295}"/>
            </a:ext>
          </a:extLst>
        </xdr:cNvPr>
        <xdr:cNvPicPr>
          <a:picLocks noChangeAspect="1"/>
        </xdr:cNvPicPr>
      </xdr:nvPicPr>
      <xdr:blipFill>
        <a:blip xmlns:r="http://schemas.openxmlformats.org/officeDocument/2006/relationships" r:embed="rId2"/>
        <a:stretch>
          <a:fillRect/>
        </a:stretch>
      </xdr:blipFill>
      <xdr:spPr>
        <a:xfrm>
          <a:off x="10346267" y="0"/>
          <a:ext cx="412749" cy="369158"/>
        </a:xfrm>
        <a:prstGeom prst="rect">
          <a:avLst/>
        </a:prstGeom>
        <a:solidFill>
          <a:schemeClr val="bg1"/>
        </a:solidFill>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092A7"/>
      </a:dk2>
      <a:lt2>
        <a:srgbClr val="E03674"/>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solidarites-sante.gouv.fr/IMG/pdf/dgos_guide_systeme_information_convergent.pdf" TargetMode="External"/><Relationship Id="rId1" Type="http://schemas.openxmlformats.org/officeDocument/2006/relationships/hyperlink" Target="https://solidarites-sante.gouv.fr/IMG/pdf/dgos_guide_systeme_information_convergent.pdf"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sante.gouv.fr/sites/default/files/media_entity/documents/ANS_L%27INS%20en%20quelques%20mots_VF.pdf" TargetMode="External"/><Relationship Id="rId13" Type="http://schemas.openxmlformats.org/officeDocument/2006/relationships/hyperlink" Target="http://ressources.anap.fr/numerique/publication/2397-atteindre-les-prerequis-hop-en/6452-cartographie-applicative" TargetMode="External"/><Relationship Id="rId18" Type="http://schemas.openxmlformats.org/officeDocument/2006/relationships/hyperlink" Target="https://esante.gouv.fr/sites/default/files/media_entity/documents/ANS_Scenario%20de%20test_vJuin2021.xls" TargetMode="External"/><Relationship Id="rId3" Type="http://schemas.openxmlformats.org/officeDocument/2006/relationships/hyperlink" Target="https://esante.gouv.fr/sites/default/files/media_entity/documents/INS_Guide%20implementation_V2_0.pdf" TargetMode="External"/><Relationship Id="rId21" Type="http://schemas.openxmlformats.org/officeDocument/2006/relationships/printerSettings" Target="../printerSettings/printerSettings3.bin"/><Relationship Id="rId7" Type="http://schemas.openxmlformats.org/officeDocument/2006/relationships/hyperlink" Target="https://esante.gouv.fr/sites/default/files/media_entity/documents/INS_Liste%20des%20referents%20regionaux_Nov%202021.pdf" TargetMode="External"/><Relationship Id="rId12" Type="http://schemas.openxmlformats.org/officeDocument/2006/relationships/hyperlink" Target="https://solidarites-sante.gouv.fr/IMG/pdf/dgos_guide_systeme_information_convergent.pdf" TargetMode="External"/><Relationship Id="rId17" Type="http://schemas.openxmlformats.org/officeDocument/2006/relationships/hyperlink" Target="https://esante.gouv.fr/sites/default/files/media_entity/documents/180528_RGPD.pdf" TargetMode="External"/><Relationship Id="rId2" Type="http://schemas.openxmlformats.org/officeDocument/2006/relationships/hyperlink" Target="https://esante.gouv.fr/sites/default/files/media_entity/documents/ANS_R%C3%A9f%C3%A9rentiel_Identifiant_National_de_Sant%C3%A9_V2.0.pdf" TargetMode="External"/><Relationship Id="rId16" Type="http://schemas.openxmlformats.org/officeDocument/2006/relationships/hyperlink" Target="https://www.legifrance.gouv.fr/jorf/id/JORFTEXT000039196419/" TargetMode="External"/><Relationship Id="rId20" Type="http://schemas.openxmlformats.org/officeDocument/2006/relationships/hyperlink" Target="https://www.youtube.com/watch?v=NNVtP7vrl4I&amp;list=PLbFecm2FRpYDVVzKXXVuo_Z7AY9lzMi3j&amp;index=3" TargetMode="External"/><Relationship Id="rId1" Type="http://schemas.openxmlformats.org/officeDocument/2006/relationships/hyperlink" Target="https://esante.gouv.fr/securite/identite-nationale-de-sante" TargetMode="External"/><Relationship Id="rId6" Type="http://schemas.openxmlformats.org/officeDocument/2006/relationships/hyperlink" Target="https://esante.gouv.fr/securite/identifiant-national-de-sante" TargetMode="External"/><Relationship Id="rId11" Type="http://schemas.openxmlformats.org/officeDocument/2006/relationships/hyperlink" Target="https://solidarites-sante.gouv.fr/systeme-de-sante-et-medico-social/e-sante/sih/hopen" TargetMode="External"/><Relationship Id="rId5" Type="http://schemas.openxmlformats.org/officeDocument/2006/relationships/hyperlink" Target="https://esante.gouv.fr/sites/default/files/media_entity/documents/kit_de_communication_ins_4.zip" TargetMode="External"/><Relationship Id="rId15" Type="http://schemas.openxmlformats.org/officeDocument/2006/relationships/hyperlink" Target="https://solidarites-sante.gouv.fr/IMG/pdf/dgos_guide_systeme_information_convergent.pdf" TargetMode="External"/><Relationship Id="rId10" Type="http://schemas.openxmlformats.org/officeDocument/2006/relationships/hyperlink" Target="https://www.has-sante.fr/upload/docs/application/pdf/2017-05/dir19/identification_patient_-_guide_ev_v2014.pdf" TargetMode="External"/><Relationship Id="rId19"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hyperlink" Target="https://www.has-sante.fr/jcms/r_1495044/fr/mettre-en-oeuvre-la-certification-pour-la-qualite-des-soins" TargetMode="External"/><Relationship Id="rId9" Type="http://schemas.openxmlformats.org/officeDocument/2006/relationships/hyperlink" Target="https://esante.gouv.fr/sites/default/files/media_entity/documents/ANS_Mettre_en_oeuvre_INS_VF.pdf" TargetMode="External"/><Relationship Id="rId14" Type="http://schemas.openxmlformats.org/officeDocument/2006/relationships/hyperlink" Target="https://solidarites-sante.gouv.fr/systeme-de-sante-et-medico-social/e-sante/sih/hopen" TargetMode="External"/><Relationship Id="rId2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A518F-42C5-448C-A0BB-AF4E04D36F92}">
  <dimension ref="A1:Q56"/>
  <sheetViews>
    <sheetView zoomScale="90" zoomScaleNormal="90" workbookViewId="0"/>
  </sheetViews>
  <sheetFormatPr baseColWidth="10" defaultRowHeight="14.5" x14ac:dyDescent="0.35"/>
  <cols>
    <col min="3" max="3" width="22" customWidth="1"/>
    <col min="4" max="4" width="19.1796875" customWidth="1"/>
    <col min="5" max="5" width="19.6328125" customWidth="1"/>
    <col min="6" max="6" width="21.81640625" customWidth="1"/>
    <col min="7" max="7" width="6.81640625" customWidth="1"/>
    <col min="8" max="8" width="3.36328125" customWidth="1"/>
    <col min="9" max="9" width="17.36328125" customWidth="1"/>
    <col min="10" max="10" width="11.6328125" customWidth="1"/>
    <col min="12" max="12" width="12.6328125" customWidth="1"/>
    <col min="13" max="13" width="18.6328125" customWidth="1"/>
  </cols>
  <sheetData>
    <row r="1" spans="1:17" ht="14.5" customHeight="1" x14ac:dyDescent="0.35">
      <c r="A1" s="14"/>
      <c r="B1" s="16"/>
      <c r="C1" s="16"/>
      <c r="D1" s="276" t="s">
        <v>64</v>
      </c>
      <c r="E1" s="276"/>
      <c r="F1" s="16"/>
      <c r="G1" s="17"/>
      <c r="H1" s="1"/>
      <c r="I1" s="13"/>
      <c r="J1" s="13"/>
      <c r="K1" s="13"/>
      <c r="L1" s="13"/>
      <c r="M1" s="13"/>
      <c r="N1" s="1"/>
      <c r="O1" s="1"/>
      <c r="P1" s="1"/>
      <c r="Q1" s="1"/>
    </row>
    <row r="2" spans="1:17" ht="14.5" customHeight="1" x14ac:dyDescent="0.35">
      <c r="A2" s="15"/>
      <c r="B2" s="18"/>
      <c r="C2" s="18"/>
      <c r="D2" s="277"/>
      <c r="E2" s="277"/>
      <c r="F2" s="18"/>
      <c r="G2" s="19"/>
      <c r="H2" s="1"/>
      <c r="I2" s="13"/>
      <c r="J2" s="13"/>
      <c r="K2" s="13"/>
      <c r="L2" s="13"/>
      <c r="M2" s="13"/>
      <c r="N2" s="1"/>
      <c r="O2" s="1"/>
      <c r="P2" s="1"/>
      <c r="Q2" s="1"/>
    </row>
    <row r="3" spans="1:17" ht="5" customHeight="1" x14ac:dyDescent="0.35">
      <c r="A3" s="20"/>
      <c r="B3" s="18"/>
      <c r="C3" s="18"/>
      <c r="D3" s="18"/>
      <c r="E3" s="18"/>
      <c r="F3" s="18"/>
      <c r="G3" s="19"/>
      <c r="H3" s="1"/>
      <c r="I3" s="13"/>
      <c r="J3" s="278" t="s">
        <v>13</v>
      </c>
      <c r="K3" s="278"/>
      <c r="L3" s="278"/>
      <c r="M3" s="1"/>
      <c r="N3" s="1"/>
      <c r="O3" s="1"/>
      <c r="P3" s="1"/>
      <c r="Q3" s="1"/>
    </row>
    <row r="4" spans="1:17" ht="11" customHeight="1" x14ac:dyDescent="0.35">
      <c r="A4" s="279" t="s">
        <v>185</v>
      </c>
      <c r="B4" s="279"/>
      <c r="C4" s="279"/>
      <c r="D4" s="279"/>
      <c r="E4" s="279"/>
      <c r="F4" s="279"/>
      <c r="G4" s="279"/>
      <c r="H4" s="1"/>
      <c r="I4" s="13"/>
      <c r="J4" s="278"/>
      <c r="K4" s="278"/>
      <c r="L4" s="278"/>
      <c r="M4" s="1"/>
      <c r="N4" s="1"/>
      <c r="O4" s="1"/>
      <c r="P4" s="1"/>
      <c r="Q4" s="1"/>
    </row>
    <row r="5" spans="1:17" ht="14.5" customHeight="1" x14ac:dyDescent="0.35">
      <c r="A5" s="279"/>
      <c r="B5" s="279"/>
      <c r="C5" s="279"/>
      <c r="D5" s="279"/>
      <c r="E5" s="279"/>
      <c r="F5" s="279"/>
      <c r="G5" s="279"/>
      <c r="H5" s="13"/>
      <c r="I5" s="13"/>
      <c r="J5" s="13"/>
      <c r="K5" s="13"/>
      <c r="L5" s="13"/>
      <c r="M5" s="1"/>
      <c r="N5" s="1"/>
      <c r="O5" s="1"/>
      <c r="P5" s="1"/>
      <c r="Q5" s="1"/>
    </row>
    <row r="6" spans="1:17" ht="17.5" customHeight="1" x14ac:dyDescent="0.65">
      <c r="A6" s="279"/>
      <c r="B6" s="279"/>
      <c r="C6" s="279"/>
      <c r="D6" s="279"/>
      <c r="E6" s="279"/>
      <c r="F6" s="279"/>
      <c r="G6" s="279"/>
      <c r="H6" s="1"/>
      <c r="I6" s="35"/>
      <c r="J6" s="36"/>
      <c r="K6" s="21"/>
      <c r="L6" s="21"/>
      <c r="M6" s="22"/>
      <c r="N6" s="1"/>
      <c r="O6" s="1"/>
      <c r="P6" s="1"/>
      <c r="Q6" s="1"/>
    </row>
    <row r="7" spans="1:17" ht="17.5" x14ac:dyDescent="0.65">
      <c r="A7" s="279"/>
      <c r="B7" s="279"/>
      <c r="C7" s="279"/>
      <c r="D7" s="279"/>
      <c r="E7" s="279"/>
      <c r="F7" s="279"/>
      <c r="G7" s="279"/>
      <c r="H7" s="1"/>
      <c r="I7" s="280" t="s">
        <v>0</v>
      </c>
      <c r="J7" s="280"/>
      <c r="K7" s="280"/>
      <c r="L7" s="280"/>
      <c r="M7" s="281"/>
      <c r="N7" s="1"/>
      <c r="O7" s="1"/>
      <c r="P7" s="1"/>
      <c r="Q7" s="1"/>
    </row>
    <row r="8" spans="1:17" ht="17.5" x14ac:dyDescent="0.65">
      <c r="A8" s="279"/>
      <c r="B8" s="279"/>
      <c r="C8" s="279"/>
      <c r="D8" s="279"/>
      <c r="E8" s="279"/>
      <c r="F8" s="279"/>
      <c r="G8" s="279"/>
      <c r="H8" s="1"/>
      <c r="I8" s="67"/>
      <c r="J8" s="38"/>
      <c r="K8" s="23"/>
      <c r="L8" s="23"/>
      <c r="M8" s="24"/>
      <c r="N8" s="1"/>
      <c r="O8" s="1"/>
      <c r="P8" s="1"/>
      <c r="Q8" s="1"/>
    </row>
    <row r="9" spans="1:17" ht="17.5" x14ac:dyDescent="0.65">
      <c r="A9" s="279"/>
      <c r="B9" s="279"/>
      <c r="C9" s="279"/>
      <c r="D9" s="279"/>
      <c r="E9" s="279"/>
      <c r="F9" s="279"/>
      <c r="G9" s="279"/>
      <c r="H9" s="1"/>
      <c r="I9" s="280" t="s">
        <v>65</v>
      </c>
      <c r="J9" s="280"/>
      <c r="K9" s="280"/>
      <c r="L9" s="280"/>
      <c r="M9" s="24"/>
      <c r="N9" s="1"/>
      <c r="O9" s="1"/>
      <c r="P9" s="1"/>
      <c r="Q9" s="1"/>
    </row>
    <row r="10" spans="1:17" ht="17.5" x14ac:dyDescent="0.65">
      <c r="A10" s="279"/>
      <c r="B10" s="279"/>
      <c r="C10" s="279"/>
      <c r="D10" s="279"/>
      <c r="E10" s="279"/>
      <c r="F10" s="279"/>
      <c r="G10" s="279"/>
      <c r="H10" s="1"/>
      <c r="I10" s="37"/>
      <c r="J10" s="38"/>
      <c r="K10" s="23"/>
      <c r="L10" s="23"/>
      <c r="M10" s="24"/>
      <c r="N10" s="1"/>
      <c r="O10" s="1"/>
      <c r="P10" s="1"/>
      <c r="Q10" s="1"/>
    </row>
    <row r="11" spans="1:17" ht="17.5" x14ac:dyDescent="0.65">
      <c r="A11" s="279"/>
      <c r="B11" s="279"/>
      <c r="C11" s="279"/>
      <c r="D11" s="279"/>
      <c r="E11" s="279"/>
      <c r="F11" s="279"/>
      <c r="G11" s="279"/>
      <c r="H11" s="1"/>
      <c r="I11" s="280" t="s">
        <v>15</v>
      </c>
      <c r="J11" s="280"/>
      <c r="K11" s="23"/>
      <c r="L11" s="23"/>
      <c r="M11" s="24"/>
      <c r="N11" s="1"/>
      <c r="O11" s="1"/>
      <c r="P11" s="1"/>
      <c r="Q11" s="1"/>
    </row>
    <row r="12" spans="1:17" ht="17.5" x14ac:dyDescent="0.65">
      <c r="A12" s="279"/>
      <c r="B12" s="279"/>
      <c r="C12" s="279"/>
      <c r="D12" s="279"/>
      <c r="E12" s="279"/>
      <c r="F12" s="279"/>
      <c r="G12" s="279"/>
      <c r="H12" s="1"/>
      <c r="I12" s="37"/>
      <c r="J12" s="38"/>
      <c r="K12" s="23"/>
      <c r="L12" s="23"/>
      <c r="M12" s="24"/>
      <c r="N12" s="1"/>
      <c r="O12" s="1"/>
      <c r="P12" s="1"/>
      <c r="Q12" s="1"/>
    </row>
    <row r="13" spans="1:17" ht="17.5" x14ac:dyDescent="0.65">
      <c r="A13" s="279"/>
      <c r="B13" s="279"/>
      <c r="C13" s="279"/>
      <c r="D13" s="279"/>
      <c r="E13" s="279"/>
      <c r="F13" s="279"/>
      <c r="G13" s="279"/>
      <c r="H13" s="1"/>
      <c r="I13" s="280" t="s">
        <v>23</v>
      </c>
      <c r="J13" s="280"/>
      <c r="K13" s="280"/>
      <c r="L13" s="21"/>
      <c r="M13" s="22"/>
      <c r="N13" s="1"/>
      <c r="O13" s="1"/>
      <c r="P13" s="1"/>
      <c r="Q13" s="1"/>
    </row>
    <row r="14" spans="1:17" ht="17.5" x14ac:dyDescent="0.65">
      <c r="A14" s="279"/>
      <c r="B14" s="279"/>
      <c r="C14" s="279"/>
      <c r="D14" s="279"/>
      <c r="E14" s="279"/>
      <c r="F14" s="279"/>
      <c r="G14" s="279"/>
      <c r="H14" s="1"/>
      <c r="I14" s="37"/>
      <c r="J14" s="36"/>
      <c r="K14" s="21"/>
      <c r="L14" s="21"/>
      <c r="M14" s="22"/>
      <c r="N14" s="1"/>
      <c r="O14" s="1"/>
      <c r="P14" s="1"/>
      <c r="Q14" s="1"/>
    </row>
    <row r="15" spans="1:17" ht="15" customHeight="1" x14ac:dyDescent="0.65">
      <c r="A15" s="279"/>
      <c r="B15" s="279"/>
      <c r="C15" s="279"/>
      <c r="D15" s="279"/>
      <c r="E15" s="279"/>
      <c r="F15" s="279"/>
      <c r="G15" s="279"/>
      <c r="H15" s="1"/>
      <c r="I15" s="282" t="s">
        <v>25</v>
      </c>
      <c r="J15" s="283"/>
      <c r="K15" s="283"/>
      <c r="L15" s="21"/>
      <c r="M15" s="22"/>
      <c r="N15" s="1"/>
      <c r="O15" s="1"/>
      <c r="P15" s="1"/>
      <c r="Q15" s="1"/>
    </row>
    <row r="16" spans="1:17" ht="14.5" customHeight="1" x14ac:dyDescent="0.65">
      <c r="A16" s="279"/>
      <c r="B16" s="279"/>
      <c r="C16" s="279"/>
      <c r="D16" s="279"/>
      <c r="E16" s="279"/>
      <c r="F16" s="279"/>
      <c r="G16" s="279"/>
      <c r="H16" s="1"/>
      <c r="I16" s="35"/>
      <c r="J16" s="36"/>
      <c r="K16" s="21"/>
      <c r="L16" s="21"/>
      <c r="M16" s="22"/>
      <c r="N16" s="1"/>
      <c r="O16" s="1"/>
      <c r="P16" s="1"/>
      <c r="Q16" s="1"/>
    </row>
    <row r="17" spans="1:17" ht="14.5" customHeight="1" x14ac:dyDescent="0.65">
      <c r="A17" s="279"/>
      <c r="B17" s="279"/>
      <c r="C17" s="279"/>
      <c r="D17" s="279"/>
      <c r="E17" s="279"/>
      <c r="F17" s="279"/>
      <c r="G17" s="279"/>
      <c r="H17" s="1"/>
      <c r="I17" s="282" t="s">
        <v>45</v>
      </c>
      <c r="J17" s="283"/>
      <c r="K17" s="21"/>
      <c r="L17" s="21"/>
      <c r="M17" s="22"/>
      <c r="N17" s="1"/>
      <c r="O17" s="1"/>
      <c r="P17" s="1"/>
      <c r="Q17" s="1"/>
    </row>
    <row r="18" spans="1:17" ht="28.5" customHeight="1" x14ac:dyDescent="0.65">
      <c r="A18" s="279"/>
      <c r="B18" s="279"/>
      <c r="C18" s="279"/>
      <c r="D18" s="279"/>
      <c r="E18" s="279"/>
      <c r="F18" s="279"/>
      <c r="G18" s="279"/>
      <c r="H18" s="1"/>
      <c r="I18" s="284" t="s">
        <v>120</v>
      </c>
      <c r="J18" s="284"/>
      <c r="K18" s="284"/>
      <c r="L18" s="66"/>
      <c r="M18" s="66"/>
      <c r="N18" s="1"/>
      <c r="O18" s="1"/>
      <c r="P18" s="1"/>
      <c r="Q18" s="1"/>
    </row>
    <row r="19" spans="1:17" ht="32" customHeight="1" x14ac:dyDescent="0.65">
      <c r="A19" s="279"/>
      <c r="B19" s="279"/>
      <c r="C19" s="279"/>
      <c r="D19" s="279"/>
      <c r="E19" s="279"/>
      <c r="F19" s="279"/>
      <c r="G19" s="279"/>
      <c r="H19" s="1"/>
      <c r="I19" s="67" t="s">
        <v>68</v>
      </c>
      <c r="J19" s="87"/>
      <c r="K19" s="87"/>
      <c r="L19" s="87"/>
      <c r="M19" s="87"/>
      <c r="N19" s="1"/>
      <c r="O19" s="1"/>
      <c r="P19" s="1"/>
      <c r="Q19" s="1"/>
    </row>
    <row r="20" spans="1:17" ht="14.5" customHeight="1" x14ac:dyDescent="0.35">
      <c r="A20" s="279"/>
      <c r="B20" s="279"/>
      <c r="C20" s="279"/>
      <c r="D20" s="279"/>
      <c r="E20" s="279"/>
      <c r="F20" s="279"/>
      <c r="G20" s="279"/>
      <c r="H20" s="1"/>
      <c r="I20" s="1"/>
      <c r="J20" s="1"/>
      <c r="K20" s="1"/>
      <c r="L20" s="1"/>
      <c r="M20" s="1"/>
      <c r="N20" s="1"/>
      <c r="O20" s="1"/>
      <c r="P20" s="1"/>
      <c r="Q20" s="1"/>
    </row>
    <row r="21" spans="1:17" ht="14.5" customHeight="1" x14ac:dyDescent="0.35">
      <c r="A21" s="88"/>
      <c r="B21" s="88"/>
      <c r="C21" s="88"/>
      <c r="D21" s="88"/>
      <c r="E21" s="88"/>
      <c r="F21" s="88"/>
      <c r="G21" s="88"/>
      <c r="H21" s="1"/>
      <c r="I21" s="1"/>
      <c r="J21" s="1"/>
      <c r="K21" s="1"/>
      <c r="L21" s="1"/>
      <c r="M21" s="1"/>
      <c r="N21" s="1"/>
      <c r="O21" s="1"/>
      <c r="P21" s="1"/>
      <c r="Q21" s="1"/>
    </row>
    <row r="22" spans="1:17" ht="14.5" customHeight="1" x14ac:dyDescent="0.35">
      <c r="A22" s="88"/>
      <c r="B22" s="88"/>
      <c r="C22" s="88"/>
      <c r="D22" s="88"/>
      <c r="E22" s="88"/>
      <c r="F22" s="88"/>
      <c r="G22" s="88"/>
      <c r="H22" s="1"/>
      <c r="I22" s="1"/>
      <c r="J22" s="1"/>
      <c r="K22" s="1"/>
      <c r="L22" s="1"/>
      <c r="M22" s="1"/>
      <c r="N22" s="1"/>
      <c r="O22" s="1"/>
      <c r="P22" s="1"/>
      <c r="Q22" s="1"/>
    </row>
    <row r="23" spans="1:17" ht="14.5" customHeight="1" x14ac:dyDescent="0.35">
      <c r="A23" s="88"/>
      <c r="B23" s="88"/>
      <c r="C23" s="88"/>
      <c r="D23" s="88"/>
      <c r="E23" s="88"/>
      <c r="F23" s="88"/>
      <c r="G23" s="88"/>
      <c r="H23" s="1"/>
      <c r="I23" s="1"/>
      <c r="J23" s="1"/>
      <c r="K23" s="1"/>
      <c r="L23" s="1"/>
      <c r="M23" s="1"/>
      <c r="N23" s="1"/>
      <c r="O23" s="1"/>
      <c r="P23" s="1"/>
      <c r="Q23" s="1"/>
    </row>
    <row r="24" spans="1:17" ht="14.5" customHeight="1" x14ac:dyDescent="0.35">
      <c r="A24" s="88"/>
      <c r="B24" s="88"/>
      <c r="C24" s="88"/>
      <c r="D24" s="88"/>
      <c r="E24" s="88"/>
      <c r="F24" s="88"/>
      <c r="G24" s="88"/>
      <c r="H24" s="1"/>
      <c r="I24" s="1"/>
      <c r="J24" s="1"/>
      <c r="K24" s="1"/>
      <c r="L24" s="1"/>
      <c r="M24" s="1"/>
      <c r="N24" s="1"/>
      <c r="O24" s="1"/>
      <c r="P24" s="1"/>
      <c r="Q24" s="1"/>
    </row>
    <row r="25" spans="1:17" ht="14.5" customHeight="1" x14ac:dyDescent="0.35">
      <c r="A25" s="88"/>
      <c r="B25" s="88"/>
      <c r="C25" s="88"/>
      <c r="D25" s="88"/>
      <c r="E25" s="88"/>
      <c r="F25" s="88"/>
      <c r="G25" s="88"/>
      <c r="H25" s="1"/>
      <c r="I25" s="1"/>
      <c r="J25" s="1"/>
      <c r="K25" s="1"/>
      <c r="L25" s="1"/>
      <c r="M25" s="1"/>
      <c r="N25" s="1"/>
      <c r="O25" s="1"/>
      <c r="P25" s="1"/>
      <c r="Q25" s="1"/>
    </row>
    <row r="26" spans="1:17" x14ac:dyDescent="0.35">
      <c r="A26" s="1"/>
      <c r="B26" s="1"/>
      <c r="C26" s="1"/>
      <c r="D26" s="1"/>
      <c r="E26" s="1"/>
      <c r="F26" s="1"/>
      <c r="G26" s="1"/>
      <c r="H26" s="1"/>
      <c r="I26" s="1"/>
      <c r="J26" s="1"/>
      <c r="K26" s="1"/>
      <c r="L26" s="1"/>
      <c r="M26" s="1"/>
      <c r="N26" s="1"/>
      <c r="O26" s="1"/>
      <c r="P26" s="1"/>
      <c r="Q26" s="1"/>
    </row>
    <row r="27" spans="1:17" x14ac:dyDescent="0.35">
      <c r="A27" s="1"/>
      <c r="B27" s="1"/>
      <c r="C27" s="1"/>
      <c r="D27" s="1"/>
      <c r="E27" s="1"/>
      <c r="F27" s="1"/>
      <c r="G27" s="1"/>
      <c r="H27" s="1"/>
      <c r="I27" s="1"/>
      <c r="J27" s="1"/>
      <c r="K27" s="1"/>
      <c r="L27" s="1"/>
      <c r="M27" s="1"/>
      <c r="N27" s="1"/>
      <c r="O27" s="1"/>
      <c r="P27" s="1"/>
      <c r="Q27" s="1"/>
    </row>
    <row r="28" spans="1:17" x14ac:dyDescent="0.35">
      <c r="A28" s="1"/>
      <c r="B28" s="1"/>
      <c r="C28" s="1"/>
      <c r="D28" s="1"/>
      <c r="E28" s="1"/>
      <c r="F28" s="1"/>
      <c r="G28" s="1"/>
      <c r="H28" s="1"/>
      <c r="I28" s="1"/>
      <c r="J28" s="1"/>
      <c r="K28" s="1"/>
      <c r="L28" s="1"/>
      <c r="M28" s="1"/>
      <c r="N28" s="1"/>
      <c r="O28" s="1"/>
      <c r="P28" s="1"/>
      <c r="Q28" s="1"/>
    </row>
    <row r="29" spans="1:17" x14ac:dyDescent="0.35">
      <c r="A29" s="1"/>
      <c r="B29" s="1"/>
      <c r="C29" s="1"/>
      <c r="D29" s="1"/>
      <c r="E29" s="1"/>
      <c r="F29" s="1"/>
      <c r="G29" s="1"/>
      <c r="H29" s="1"/>
      <c r="I29" s="1"/>
      <c r="J29" s="1"/>
      <c r="K29" s="1"/>
      <c r="L29" s="1"/>
      <c r="M29" s="1"/>
      <c r="N29" s="1"/>
      <c r="O29" s="1"/>
      <c r="P29" s="1"/>
      <c r="Q29" s="1"/>
    </row>
    <row r="30" spans="1:17" x14ac:dyDescent="0.35">
      <c r="A30" s="1"/>
      <c r="B30" s="1"/>
      <c r="C30" s="1"/>
      <c r="D30" s="1"/>
      <c r="E30" s="1"/>
      <c r="F30" s="1"/>
      <c r="G30" s="1"/>
      <c r="H30" s="1"/>
      <c r="I30" s="1"/>
      <c r="J30" s="1"/>
      <c r="K30" s="1"/>
      <c r="L30" s="1"/>
      <c r="M30" s="1"/>
      <c r="N30" s="1"/>
      <c r="O30" s="1"/>
      <c r="P30" s="1"/>
      <c r="Q30" s="1"/>
    </row>
    <row r="31" spans="1:17" x14ac:dyDescent="0.35">
      <c r="A31" s="1"/>
      <c r="B31" s="1"/>
      <c r="C31" s="1"/>
      <c r="D31" s="1"/>
      <c r="E31" s="1"/>
      <c r="F31" s="1"/>
      <c r="G31" s="1"/>
      <c r="H31" s="1"/>
      <c r="I31" s="1"/>
      <c r="J31" s="1"/>
      <c r="K31" s="1"/>
      <c r="L31" s="1"/>
      <c r="M31" s="1"/>
      <c r="N31" s="1"/>
      <c r="O31" s="1"/>
      <c r="P31" s="1"/>
      <c r="Q31" s="1"/>
    </row>
    <row r="32" spans="1:17" x14ac:dyDescent="0.35">
      <c r="A32" s="1"/>
      <c r="B32" s="1"/>
      <c r="C32" s="1"/>
      <c r="D32" s="1"/>
      <c r="E32" s="1"/>
      <c r="F32" s="1"/>
      <c r="G32" s="1"/>
      <c r="H32" s="1"/>
      <c r="I32" s="1"/>
      <c r="J32" s="1"/>
      <c r="K32" s="1"/>
      <c r="L32" s="1"/>
      <c r="M32" s="1"/>
      <c r="N32" s="1"/>
      <c r="O32" s="1"/>
      <c r="P32" s="1"/>
      <c r="Q32" s="1"/>
    </row>
    <row r="33" spans="1:17" x14ac:dyDescent="0.35">
      <c r="A33" s="1"/>
      <c r="B33" s="1"/>
      <c r="C33" s="1"/>
      <c r="D33" s="1"/>
      <c r="E33" s="1"/>
      <c r="F33" s="1"/>
      <c r="G33" s="1"/>
      <c r="H33" s="1"/>
      <c r="I33" s="1"/>
      <c r="J33" s="1"/>
      <c r="K33" s="1"/>
      <c r="L33" s="1"/>
      <c r="M33" s="1"/>
      <c r="N33" s="1"/>
      <c r="O33" s="1"/>
      <c r="P33" s="1"/>
      <c r="Q33" s="1"/>
    </row>
    <row r="34" spans="1:17" x14ac:dyDescent="0.35">
      <c r="A34" s="1"/>
      <c r="B34" s="1"/>
      <c r="C34" s="1"/>
      <c r="D34" s="1"/>
      <c r="E34" s="1"/>
      <c r="F34" s="1"/>
      <c r="G34" s="1"/>
      <c r="H34" s="1"/>
      <c r="I34" s="1"/>
      <c r="J34" s="1"/>
      <c r="K34" s="1"/>
      <c r="L34" s="1"/>
      <c r="M34" s="1"/>
      <c r="N34" s="1"/>
      <c r="O34" s="1"/>
      <c r="P34" s="1"/>
      <c r="Q34" s="1"/>
    </row>
    <row r="35" spans="1:17" x14ac:dyDescent="0.35">
      <c r="A35" s="1"/>
      <c r="B35" s="1"/>
      <c r="C35" s="1"/>
      <c r="D35" s="1"/>
      <c r="E35" s="1"/>
      <c r="F35" s="1"/>
      <c r="G35" s="1"/>
      <c r="H35" s="1"/>
      <c r="I35" s="1"/>
      <c r="J35" s="1"/>
      <c r="K35" s="1"/>
      <c r="L35" s="1"/>
      <c r="M35" s="1"/>
      <c r="N35" s="1"/>
      <c r="O35" s="1"/>
      <c r="P35" s="1"/>
      <c r="Q35" s="1"/>
    </row>
    <row r="36" spans="1:17" x14ac:dyDescent="0.35">
      <c r="A36" s="1"/>
      <c r="B36" s="1"/>
      <c r="C36" s="1"/>
      <c r="D36" s="1"/>
      <c r="E36" s="1"/>
      <c r="F36" s="1"/>
      <c r="G36" s="1"/>
      <c r="H36" s="1"/>
      <c r="I36" s="1"/>
      <c r="J36" s="1"/>
      <c r="K36" s="1"/>
      <c r="L36" s="1"/>
      <c r="M36" s="1"/>
      <c r="N36" s="1"/>
      <c r="O36" s="1"/>
      <c r="P36" s="1"/>
      <c r="Q36" s="1"/>
    </row>
    <row r="37" spans="1:17" x14ac:dyDescent="0.35">
      <c r="A37" s="1"/>
      <c r="B37" s="1"/>
      <c r="C37" s="1"/>
      <c r="D37" s="1"/>
      <c r="E37" s="1"/>
      <c r="F37" s="1"/>
      <c r="G37" s="1"/>
      <c r="H37" s="1"/>
      <c r="I37" s="1"/>
      <c r="J37" s="1"/>
      <c r="K37" s="1"/>
      <c r="L37" s="1"/>
      <c r="M37" s="1"/>
      <c r="N37" s="1"/>
      <c r="O37" s="1"/>
      <c r="P37" s="1"/>
      <c r="Q37" s="1"/>
    </row>
    <row r="38" spans="1:17" x14ac:dyDescent="0.35">
      <c r="A38" s="1"/>
      <c r="B38" s="1"/>
      <c r="C38" s="1"/>
      <c r="D38" s="1"/>
      <c r="E38" s="1"/>
      <c r="F38" s="1"/>
      <c r="G38" s="1"/>
      <c r="H38" s="1"/>
      <c r="I38" s="1"/>
      <c r="J38" s="1"/>
      <c r="K38" s="1"/>
      <c r="L38" s="1"/>
      <c r="M38" s="1"/>
      <c r="N38" s="1"/>
      <c r="O38" s="1"/>
      <c r="P38" s="1"/>
      <c r="Q38" s="1"/>
    </row>
    <row r="39" spans="1:17" x14ac:dyDescent="0.35">
      <c r="A39" s="1"/>
      <c r="B39" s="1"/>
      <c r="C39" s="1"/>
      <c r="D39" s="1"/>
      <c r="E39" s="1"/>
      <c r="F39" s="1"/>
      <c r="G39" s="1"/>
      <c r="H39" s="1"/>
      <c r="I39" s="1"/>
      <c r="J39" s="1"/>
      <c r="K39" s="1"/>
      <c r="L39" s="1"/>
      <c r="M39" s="1"/>
      <c r="N39" s="1"/>
      <c r="O39" s="1"/>
      <c r="P39" s="1"/>
      <c r="Q39" s="1"/>
    </row>
    <row r="40" spans="1:17" x14ac:dyDescent="0.35">
      <c r="A40" s="1"/>
      <c r="B40" s="1"/>
      <c r="C40" s="1"/>
      <c r="D40" s="1"/>
      <c r="E40" s="1"/>
      <c r="F40" s="1"/>
      <c r="G40" s="1"/>
      <c r="H40" s="1"/>
      <c r="I40" s="1"/>
      <c r="J40" s="1"/>
      <c r="K40" s="1"/>
      <c r="L40" s="1"/>
      <c r="M40" s="1"/>
      <c r="N40" s="1"/>
      <c r="O40" s="1"/>
      <c r="P40" s="1"/>
      <c r="Q40" s="1"/>
    </row>
    <row r="41" spans="1:17" x14ac:dyDescent="0.35">
      <c r="A41" s="1"/>
      <c r="B41" s="1"/>
      <c r="C41" s="1"/>
      <c r="D41" s="1"/>
      <c r="E41" s="1"/>
      <c r="F41" s="1"/>
      <c r="G41" s="1"/>
      <c r="H41" s="1"/>
      <c r="I41" s="1"/>
      <c r="J41" s="1"/>
      <c r="K41" s="1"/>
      <c r="L41" s="1"/>
      <c r="M41" s="1"/>
      <c r="N41" s="1"/>
      <c r="O41" s="1"/>
      <c r="P41" s="1"/>
      <c r="Q41" s="1"/>
    </row>
    <row r="42" spans="1:17" x14ac:dyDescent="0.35">
      <c r="A42" s="1"/>
      <c r="B42" s="1"/>
      <c r="C42" s="1"/>
      <c r="D42" s="1"/>
      <c r="E42" s="1"/>
      <c r="F42" s="1"/>
      <c r="G42" s="1"/>
      <c r="H42" s="1"/>
      <c r="I42" s="1"/>
      <c r="J42" s="1"/>
      <c r="K42" s="1"/>
      <c r="L42" s="1"/>
      <c r="M42" s="1"/>
      <c r="N42" s="1"/>
      <c r="O42" s="1"/>
      <c r="P42" s="1"/>
      <c r="Q42" s="1"/>
    </row>
    <row r="43" spans="1:17" x14ac:dyDescent="0.35">
      <c r="A43" s="1"/>
      <c r="B43" s="1"/>
      <c r="C43" s="1"/>
      <c r="D43" s="1"/>
      <c r="E43" s="1"/>
      <c r="F43" s="1"/>
      <c r="G43" s="1"/>
      <c r="H43" s="1"/>
      <c r="I43" s="1"/>
      <c r="J43" s="1"/>
      <c r="K43" s="1"/>
      <c r="L43" s="1"/>
      <c r="M43" s="1"/>
      <c r="N43" s="1"/>
      <c r="O43" s="1"/>
      <c r="P43" s="1"/>
      <c r="Q43" s="1"/>
    </row>
    <row r="44" spans="1:17" x14ac:dyDescent="0.35">
      <c r="A44" s="1"/>
      <c r="B44" s="1"/>
      <c r="C44" s="1"/>
      <c r="D44" s="1"/>
      <c r="E44" s="1"/>
      <c r="F44" s="1"/>
      <c r="G44" s="1"/>
      <c r="H44" s="1"/>
      <c r="I44" s="1"/>
      <c r="J44" s="1"/>
      <c r="K44" s="1"/>
      <c r="L44" s="1"/>
      <c r="M44" s="1"/>
      <c r="N44" s="1"/>
      <c r="O44" s="1"/>
      <c r="P44" s="1"/>
      <c r="Q44" s="1"/>
    </row>
    <row r="45" spans="1:17" x14ac:dyDescent="0.35">
      <c r="A45" s="1"/>
      <c r="B45" s="1"/>
      <c r="C45" s="1"/>
      <c r="D45" s="1"/>
      <c r="E45" s="1"/>
      <c r="F45" s="1"/>
      <c r="G45" s="1"/>
      <c r="H45" s="1"/>
      <c r="I45" s="1"/>
      <c r="J45" s="1"/>
      <c r="K45" s="1"/>
      <c r="L45" s="1"/>
      <c r="M45" s="1"/>
      <c r="N45" s="1"/>
      <c r="O45" s="1"/>
      <c r="P45" s="1"/>
      <c r="Q45" s="1"/>
    </row>
    <row r="46" spans="1:17" x14ac:dyDescent="0.35">
      <c r="A46" s="1"/>
      <c r="B46" s="1"/>
      <c r="C46" s="1"/>
      <c r="D46" s="1"/>
      <c r="E46" s="1"/>
      <c r="F46" s="1"/>
      <c r="G46" s="1"/>
      <c r="H46" s="1"/>
      <c r="I46" s="1"/>
      <c r="J46" s="1"/>
      <c r="K46" s="1"/>
      <c r="L46" s="1"/>
      <c r="M46" s="1"/>
      <c r="N46" s="1"/>
      <c r="O46" s="1"/>
      <c r="P46" s="1"/>
      <c r="Q46" s="1"/>
    </row>
    <row r="47" spans="1:17" x14ac:dyDescent="0.35">
      <c r="A47" s="1"/>
      <c r="B47" s="1"/>
      <c r="C47" s="1"/>
      <c r="D47" s="1"/>
      <c r="E47" s="1"/>
      <c r="F47" s="1"/>
      <c r="G47" s="1"/>
      <c r="H47" s="1"/>
      <c r="I47" s="1"/>
      <c r="J47" s="1"/>
      <c r="K47" s="1"/>
      <c r="L47" s="1"/>
      <c r="M47" s="1"/>
      <c r="N47" s="1"/>
      <c r="O47" s="1"/>
      <c r="P47" s="1"/>
      <c r="Q47" s="1"/>
    </row>
    <row r="48" spans="1:17" x14ac:dyDescent="0.35">
      <c r="A48" s="1"/>
      <c r="B48" s="1"/>
      <c r="C48" s="1"/>
      <c r="D48" s="1"/>
      <c r="E48" s="1"/>
      <c r="F48" s="1"/>
      <c r="G48" s="1"/>
      <c r="H48" s="1"/>
      <c r="I48" s="1"/>
      <c r="J48" s="1"/>
      <c r="K48" s="1"/>
      <c r="L48" s="1"/>
      <c r="M48" s="1"/>
      <c r="N48" s="1"/>
      <c r="O48" s="1"/>
      <c r="P48" s="1"/>
      <c r="Q48" s="1"/>
    </row>
    <row r="49" spans="1:17" x14ac:dyDescent="0.35">
      <c r="A49" s="1"/>
      <c r="B49" s="1"/>
      <c r="C49" s="1"/>
      <c r="D49" s="1"/>
      <c r="E49" s="1"/>
      <c r="F49" s="1"/>
      <c r="G49" s="1"/>
      <c r="H49" s="1"/>
      <c r="I49" s="1"/>
      <c r="J49" s="1"/>
      <c r="K49" s="1"/>
      <c r="L49" s="1"/>
      <c r="M49" s="1"/>
      <c r="N49" s="1"/>
      <c r="O49" s="1"/>
      <c r="P49" s="1"/>
      <c r="Q49" s="1"/>
    </row>
    <row r="50" spans="1:17" x14ac:dyDescent="0.35">
      <c r="A50" s="1"/>
      <c r="B50" s="1"/>
      <c r="C50" s="1"/>
      <c r="D50" s="1"/>
      <c r="E50" s="1"/>
      <c r="F50" s="1"/>
      <c r="G50" s="1"/>
      <c r="H50" s="1"/>
      <c r="I50" s="1"/>
      <c r="J50" s="1"/>
      <c r="K50" s="1"/>
      <c r="L50" s="1"/>
      <c r="M50" s="1"/>
      <c r="N50" s="1"/>
      <c r="O50" s="1"/>
      <c r="P50" s="1"/>
      <c r="Q50" s="1"/>
    </row>
    <row r="51" spans="1:17" x14ac:dyDescent="0.35">
      <c r="A51" s="1"/>
      <c r="B51" s="1"/>
      <c r="C51" s="1"/>
      <c r="D51" s="1"/>
      <c r="E51" s="1"/>
      <c r="F51" s="1"/>
      <c r="G51" s="1"/>
      <c r="H51" s="1"/>
      <c r="I51" s="1"/>
      <c r="J51" s="1"/>
      <c r="K51" s="1"/>
      <c r="L51" s="1"/>
      <c r="M51" s="1"/>
      <c r="N51" s="1"/>
      <c r="O51" s="1"/>
      <c r="P51" s="1"/>
      <c r="Q51" s="1"/>
    </row>
    <row r="52" spans="1:17" x14ac:dyDescent="0.35">
      <c r="A52" s="1"/>
      <c r="B52" s="1"/>
      <c r="C52" s="1"/>
      <c r="D52" s="1"/>
      <c r="E52" s="1"/>
      <c r="F52" s="1"/>
      <c r="G52" s="1"/>
      <c r="H52" s="1"/>
      <c r="I52" s="1"/>
      <c r="J52" s="1"/>
      <c r="K52" s="1"/>
      <c r="L52" s="1"/>
      <c r="M52" s="1"/>
      <c r="N52" s="1"/>
      <c r="O52" s="1"/>
      <c r="P52" s="1"/>
      <c r="Q52" s="1"/>
    </row>
    <row r="53" spans="1:17" x14ac:dyDescent="0.35">
      <c r="A53" s="1"/>
      <c r="B53" s="1"/>
      <c r="C53" s="1"/>
      <c r="D53" s="1"/>
      <c r="E53" s="1"/>
      <c r="F53" s="1"/>
      <c r="G53" s="1"/>
      <c r="H53" s="1"/>
      <c r="I53" s="1"/>
      <c r="J53" s="1"/>
      <c r="K53" s="1"/>
      <c r="L53" s="1"/>
      <c r="M53" s="1"/>
      <c r="N53" s="1"/>
      <c r="O53" s="1"/>
      <c r="P53" s="1"/>
      <c r="Q53" s="1"/>
    </row>
    <row r="54" spans="1:17" x14ac:dyDescent="0.35">
      <c r="A54" s="1"/>
      <c r="B54" s="1"/>
      <c r="C54" s="1"/>
      <c r="D54" s="1"/>
      <c r="E54" s="1"/>
      <c r="F54" s="1"/>
      <c r="G54" s="1"/>
      <c r="H54" s="1"/>
      <c r="I54" s="1"/>
      <c r="J54" s="1"/>
      <c r="K54" s="1"/>
      <c r="L54" s="1"/>
      <c r="M54" s="1"/>
      <c r="O54" s="1"/>
      <c r="P54" s="1"/>
      <c r="Q54" s="1"/>
    </row>
    <row r="55" spans="1:17" x14ac:dyDescent="0.35">
      <c r="A55" s="1"/>
      <c r="B55" s="1"/>
      <c r="C55" s="1"/>
      <c r="D55" s="1"/>
      <c r="E55" s="1"/>
      <c r="F55" s="1"/>
      <c r="G55" s="1"/>
      <c r="H55" s="1"/>
      <c r="I55" s="1"/>
      <c r="J55" s="1"/>
      <c r="K55" s="1"/>
      <c r="L55" s="1"/>
      <c r="M55" s="1"/>
      <c r="O55" s="1"/>
      <c r="P55" s="1"/>
      <c r="Q55" s="1"/>
    </row>
    <row r="56" spans="1:17" x14ac:dyDescent="0.35">
      <c r="A56" s="1"/>
      <c r="B56" s="1"/>
      <c r="C56" s="1"/>
      <c r="D56" s="1"/>
      <c r="E56" s="1"/>
      <c r="F56" s="1"/>
      <c r="G56" s="1"/>
      <c r="H56" s="1"/>
      <c r="O56" s="1"/>
      <c r="P56" s="1"/>
      <c r="Q56" s="1"/>
    </row>
  </sheetData>
  <mergeCells count="10">
    <mergeCell ref="D1:E2"/>
    <mergeCell ref="J3:L4"/>
    <mergeCell ref="A4:G20"/>
    <mergeCell ref="I7:M7"/>
    <mergeCell ref="I9:L9"/>
    <mergeCell ref="I11:J11"/>
    <mergeCell ref="I13:K13"/>
    <mergeCell ref="I15:K15"/>
    <mergeCell ref="I17:J17"/>
    <mergeCell ref="I18:K18"/>
  </mergeCells>
  <hyperlinks>
    <hyperlink ref="I7" location="'I.Organisation IV'!A1" display="I. CARACTERISTIQUES DE L'ETABLISSEMENT ET ORGANISATION DE L'IDENTITOVIGILANCE" xr:uid="{05CCE4F1-780C-4F7A-B978-375ED8A20FD7}"/>
    <hyperlink ref="I9" location="'II.Création identités'!A1" display="II. ACCUEIL DU PATIENT ET CREATION DES IDENTITES" xr:uid="{062E98C3-2F7C-49D8-A05C-FE60CF6271CB}"/>
    <hyperlink ref="I11" location="'III.Modification identités'!A1" display="III. MODIFICATION DES IDENTITES" xr:uid="{92D54F15-E457-4DF2-929D-AE574C14E6FC}"/>
    <hyperlink ref="I13" location="'IV.Vérification identités'!A1" display="IV. VERIFICATION DE L'IDENTITE DU PATIENT" xr:uid="{AFDB038C-ACA8-41F8-B2EF-E20C2E58B02F}"/>
    <hyperlink ref="I15" location="'V. Qualité complétude identités'!A1" display="V. QUALITE ET COMPLETUDE DES IDENTITES" xr:uid="{D1FE58E9-B3B9-4CA4-9B88-3388E4C92C27}"/>
    <hyperlink ref="I17" location="'VI. Gestion identités'!A1" display="VI. GESTION DES IDENTITES" xr:uid="{235CA5CD-FD7B-4F56-A85C-AA4E3040574E}"/>
    <hyperlink ref="I18" location="'VII. Etat des lieux SI'!A1" display="VII. ETAT DES LIEUX DU SYSTÈME D'INFORMATION" xr:uid="{607C6B30-658B-46DB-92F7-EB718D78D350}"/>
    <hyperlink ref="I19" location="'PLAN ACTION'!A1" display="PLAN D'ACTIONS" xr:uid="{B6B45567-CFA7-452E-BD5C-48F87ED0AE2F}"/>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D058-4913-418C-B97D-CCEBD55BA855}">
  <dimension ref="A1:E188"/>
  <sheetViews>
    <sheetView zoomScale="90" zoomScaleNormal="90" workbookViewId="0">
      <pane ySplit="4" topLeftCell="A5" activePane="bottomLeft" state="frozen"/>
      <selection activeCell="C12" sqref="C12"/>
      <selection pane="bottomLeft" activeCell="B4" sqref="B4"/>
    </sheetView>
  </sheetViews>
  <sheetFormatPr baseColWidth="10" defaultColWidth="10.81640625" defaultRowHeight="13" x14ac:dyDescent="0.3"/>
  <cols>
    <col min="1" max="1" width="4.453125" style="39" customWidth="1"/>
    <col min="2" max="2" width="109.6328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45</v>
      </c>
      <c r="B1" s="293"/>
      <c r="C1" s="293"/>
      <c r="D1" s="40"/>
      <c r="E1" s="294" t="s">
        <v>14</v>
      </c>
    </row>
    <row r="2" spans="1:5" s="2" customFormat="1" ht="14.5" x14ac:dyDescent="0.35">
      <c r="A2" s="293"/>
      <c r="B2" s="293"/>
      <c r="C2" s="293"/>
      <c r="D2" s="40"/>
      <c r="E2" s="294"/>
    </row>
    <row r="3" spans="1:5" s="2" customFormat="1" ht="14.5" x14ac:dyDescent="0.35">
      <c r="A3" s="48"/>
      <c r="B3" s="26"/>
      <c r="C3" s="55"/>
      <c r="D3" s="25"/>
    </row>
    <row r="4" spans="1:5" s="41" customFormat="1" ht="18" x14ac:dyDescent="0.7">
      <c r="A4" s="107" t="s">
        <v>70</v>
      </c>
      <c r="B4" s="108" t="s">
        <v>118</v>
      </c>
      <c r="C4" s="107" t="s">
        <v>114</v>
      </c>
    </row>
    <row r="5" spans="1:5" s="45" customFormat="1" ht="12.5" customHeight="1" x14ac:dyDescent="0.7">
      <c r="A5" s="43"/>
      <c r="B5" s="44"/>
      <c r="C5" s="60"/>
    </row>
    <row r="6" spans="1:5" s="4" customFormat="1" ht="26" x14ac:dyDescent="0.3">
      <c r="A6" s="106" t="s">
        <v>46</v>
      </c>
      <c r="B6" s="42" t="s">
        <v>333</v>
      </c>
      <c r="C6" s="109"/>
      <c r="D6" s="28"/>
    </row>
    <row r="7" spans="1:5" s="4" customFormat="1" x14ac:dyDescent="0.3">
      <c r="A7" s="112"/>
      <c r="B7" s="47"/>
      <c r="C7" s="47"/>
      <c r="D7" s="47"/>
    </row>
    <row r="8" spans="1:5" s="52" customFormat="1" ht="26" customHeight="1" x14ac:dyDescent="0.35">
      <c r="A8" s="106" t="s">
        <v>47</v>
      </c>
      <c r="B8" s="51" t="s">
        <v>57</v>
      </c>
      <c r="C8" s="109"/>
    </row>
    <row r="9" spans="1:5" s="3" customFormat="1" x14ac:dyDescent="0.3">
      <c r="A9" s="49"/>
      <c r="B9" s="29"/>
      <c r="C9" s="56"/>
      <c r="D9" s="30"/>
    </row>
    <row r="10" spans="1:5" s="4" customFormat="1" ht="26" x14ac:dyDescent="0.3">
      <c r="A10" s="106" t="s">
        <v>48</v>
      </c>
      <c r="B10" s="42" t="s">
        <v>334</v>
      </c>
      <c r="C10" s="109"/>
      <c r="D10" s="28"/>
    </row>
    <row r="11" spans="1:5" s="3" customFormat="1" x14ac:dyDescent="0.3">
      <c r="A11" s="49"/>
      <c r="B11" s="137"/>
      <c r="C11" s="57"/>
      <c r="D11" s="30"/>
    </row>
    <row r="12" spans="1:5" s="52" customFormat="1" ht="26" customHeight="1" x14ac:dyDescent="0.35">
      <c r="A12" s="106" t="s">
        <v>49</v>
      </c>
      <c r="B12" s="51" t="s">
        <v>441</v>
      </c>
      <c r="C12" s="109"/>
    </row>
    <row r="13" spans="1:5" s="4" customFormat="1" x14ac:dyDescent="0.3">
      <c r="A13" s="50"/>
      <c r="C13" s="58"/>
      <c r="D13" s="28"/>
    </row>
    <row r="14" spans="1:5" s="4" customFormat="1" x14ac:dyDescent="0.3">
      <c r="A14" s="106" t="s">
        <v>50</v>
      </c>
      <c r="B14" s="62" t="s">
        <v>443</v>
      </c>
      <c r="C14" s="109"/>
      <c r="D14" s="28"/>
    </row>
    <row r="15" spans="1:5" s="4" customFormat="1" ht="65" x14ac:dyDescent="0.3">
      <c r="A15" s="112"/>
      <c r="B15" s="89" t="s">
        <v>586</v>
      </c>
      <c r="C15" s="57"/>
      <c r="D15" s="28"/>
    </row>
    <row r="16" spans="1:5" s="3" customFormat="1" x14ac:dyDescent="0.3">
      <c r="A16" s="49"/>
      <c r="B16" s="32"/>
      <c r="C16" s="57"/>
      <c r="D16" s="30"/>
    </row>
    <row r="17" spans="1:4" s="4" customFormat="1" ht="25" customHeight="1" x14ac:dyDescent="0.3">
      <c r="A17" s="106" t="s">
        <v>51</v>
      </c>
      <c r="B17" s="39" t="s">
        <v>58</v>
      </c>
      <c r="C17" s="109"/>
      <c r="D17" s="28"/>
    </row>
    <row r="18" spans="1:4" s="4" customFormat="1" x14ac:dyDescent="0.3">
      <c r="A18" s="32"/>
      <c r="B18" s="32"/>
      <c r="C18" s="57"/>
      <c r="D18" s="28"/>
    </row>
    <row r="19" spans="1:4" s="4" customFormat="1" ht="23.5" customHeight="1" x14ac:dyDescent="0.3">
      <c r="A19" s="106" t="s">
        <v>52</v>
      </c>
      <c r="B19" s="39" t="s">
        <v>505</v>
      </c>
      <c r="C19" s="109"/>
      <c r="D19" s="28"/>
    </row>
    <row r="20" spans="1:4" s="3" customFormat="1" x14ac:dyDescent="0.3">
      <c r="A20" s="50"/>
      <c r="B20" s="30"/>
      <c r="C20" s="56"/>
      <c r="D20" s="30"/>
    </row>
    <row r="21" spans="1:4" s="4" customFormat="1" ht="24.5" customHeight="1" x14ac:dyDescent="0.3">
      <c r="A21" s="106" t="s">
        <v>53</v>
      </c>
      <c r="B21" s="53" t="s">
        <v>59</v>
      </c>
      <c r="C21" s="109"/>
      <c r="D21" s="28"/>
    </row>
    <row r="22" spans="1:4" s="4" customFormat="1" x14ac:dyDescent="0.3">
      <c r="A22" s="50"/>
      <c r="B22" s="27"/>
      <c r="C22" s="57"/>
      <c r="D22" s="27"/>
    </row>
    <row r="23" spans="1:4" s="4" customFormat="1" ht="22.5" customHeight="1" x14ac:dyDescent="0.3">
      <c r="A23" s="106" t="s">
        <v>54</v>
      </c>
      <c r="B23" s="53" t="s">
        <v>60</v>
      </c>
      <c r="C23" s="109"/>
      <c r="D23" s="28"/>
    </row>
    <row r="24" spans="1:4" s="4" customFormat="1" x14ac:dyDescent="0.3">
      <c r="A24" s="50"/>
      <c r="B24" s="27"/>
      <c r="C24" s="57"/>
      <c r="D24" s="27"/>
    </row>
    <row r="25" spans="1:4" s="4" customFormat="1" ht="22" customHeight="1" x14ac:dyDescent="0.3">
      <c r="A25" s="106" t="s">
        <v>55</v>
      </c>
      <c r="B25" s="53" t="s">
        <v>61</v>
      </c>
      <c r="C25" s="109"/>
      <c r="D25" s="28"/>
    </row>
    <row r="26" spans="1:4" s="4" customFormat="1" x14ac:dyDescent="0.3">
      <c r="A26" s="32"/>
      <c r="B26" s="27"/>
      <c r="C26" s="57"/>
      <c r="D26" s="27"/>
    </row>
    <row r="27" spans="1:4" s="4" customFormat="1" ht="22" customHeight="1" x14ac:dyDescent="0.3">
      <c r="A27" s="106" t="s">
        <v>56</v>
      </c>
      <c r="B27" s="53" t="s">
        <v>62</v>
      </c>
      <c r="C27" s="109"/>
      <c r="D27" s="28"/>
    </row>
    <row r="28" spans="1:4" s="3" customFormat="1" x14ac:dyDescent="0.3">
      <c r="A28" s="32"/>
      <c r="B28" s="30"/>
      <c r="C28" s="56"/>
      <c r="D28" s="30"/>
    </row>
    <row r="29" spans="1:4" s="4" customFormat="1" ht="22.5" customHeight="1" x14ac:dyDescent="0.3">
      <c r="A29" s="106" t="s">
        <v>161</v>
      </c>
      <c r="B29" s="53" t="s">
        <v>63</v>
      </c>
      <c r="C29" s="109"/>
      <c r="D29" s="28"/>
    </row>
    <row r="30" spans="1:4" s="3" customFormat="1" ht="12" customHeight="1" x14ac:dyDescent="0.3">
      <c r="A30" s="32"/>
      <c r="B30" s="30"/>
      <c r="C30" s="56"/>
      <c r="D30" s="30"/>
    </row>
    <row r="31" spans="1:4" s="4" customFormat="1" ht="34" customHeight="1" x14ac:dyDescent="0.3">
      <c r="A31" s="106" t="s">
        <v>446</v>
      </c>
      <c r="B31" s="51" t="s">
        <v>531</v>
      </c>
      <c r="C31" s="109"/>
      <c r="D31" s="28"/>
    </row>
    <row r="32" spans="1:4" s="3" customFormat="1" x14ac:dyDescent="0.3">
      <c r="A32" s="32"/>
      <c r="B32" s="30"/>
      <c r="C32" s="56"/>
      <c r="D32" s="30"/>
    </row>
    <row r="33" spans="1:4" s="3" customFormat="1" x14ac:dyDescent="0.3">
      <c r="A33" s="32"/>
      <c r="B33" s="30"/>
      <c r="C33" s="56"/>
      <c r="D33" s="30"/>
    </row>
    <row r="34" spans="1:4" s="3" customFormat="1" x14ac:dyDescent="0.3">
      <c r="A34" s="32"/>
      <c r="B34" s="30"/>
      <c r="C34" s="56"/>
      <c r="D34" s="30"/>
    </row>
    <row r="35" spans="1:4" s="3" customFormat="1" x14ac:dyDescent="0.3">
      <c r="A35" s="32"/>
      <c r="B35" s="30"/>
      <c r="C35" s="56"/>
      <c r="D35" s="30"/>
    </row>
    <row r="36" spans="1:4" s="3" customFormat="1" x14ac:dyDescent="0.3">
      <c r="A36" s="32"/>
      <c r="B36" s="30"/>
      <c r="C36" s="56"/>
      <c r="D36" s="30"/>
    </row>
    <row r="37" spans="1:4" s="3" customFormat="1" x14ac:dyDescent="0.3">
      <c r="A37" s="32"/>
      <c r="B37" s="30"/>
      <c r="C37" s="56"/>
      <c r="D37" s="30"/>
    </row>
    <row r="38" spans="1:4" s="3" customFormat="1" x14ac:dyDescent="0.3">
      <c r="A38" s="32"/>
      <c r="B38" s="30"/>
      <c r="C38" s="56"/>
      <c r="D38" s="30"/>
    </row>
    <row r="39" spans="1:4" s="3" customFormat="1" x14ac:dyDescent="0.3">
      <c r="A39" s="32"/>
      <c r="B39" s="30"/>
      <c r="C39" s="56"/>
      <c r="D39" s="30"/>
    </row>
    <row r="40" spans="1:4" s="3" customFormat="1" x14ac:dyDescent="0.3">
      <c r="A40" s="32"/>
      <c r="B40" s="30"/>
      <c r="C40" s="56"/>
      <c r="D40" s="30"/>
    </row>
    <row r="41" spans="1:4" s="3" customFormat="1" x14ac:dyDescent="0.3">
      <c r="A41" s="32"/>
      <c r="B41" s="30"/>
      <c r="C41" s="56"/>
      <c r="D41" s="30"/>
    </row>
    <row r="42" spans="1:4" s="3" customFormat="1" x14ac:dyDescent="0.3">
      <c r="A42" s="32"/>
      <c r="B42" s="30"/>
      <c r="C42" s="56"/>
      <c r="D42" s="30"/>
    </row>
    <row r="43" spans="1:4" s="3" customFormat="1" x14ac:dyDescent="0.3">
      <c r="A43" s="32"/>
      <c r="B43" s="30"/>
      <c r="C43" s="56"/>
      <c r="D43" s="30"/>
    </row>
    <row r="44" spans="1:4" s="3" customFormat="1" x14ac:dyDescent="0.3">
      <c r="A44" s="32"/>
      <c r="B44" s="30"/>
      <c r="C44" s="56"/>
      <c r="D44" s="30"/>
    </row>
    <row r="45" spans="1:4" s="3" customFormat="1" x14ac:dyDescent="0.3">
      <c r="A45" s="32"/>
      <c r="B45" s="30"/>
      <c r="C45" s="56"/>
      <c r="D45" s="30"/>
    </row>
    <row r="46" spans="1:4" s="3" customFormat="1" x14ac:dyDescent="0.3">
      <c r="A46" s="32"/>
      <c r="B46" s="30"/>
      <c r="C46" s="56"/>
      <c r="D46" s="30"/>
    </row>
    <row r="47" spans="1:4" s="3" customFormat="1" x14ac:dyDescent="0.3">
      <c r="A47" s="32"/>
      <c r="B47" s="30"/>
      <c r="C47" s="56"/>
      <c r="D47" s="30"/>
    </row>
    <row r="48" spans="1:4" s="3" customFormat="1" x14ac:dyDescent="0.3">
      <c r="A48" s="32"/>
      <c r="B48" s="30"/>
      <c r="C48" s="56"/>
      <c r="D48" s="30"/>
    </row>
    <row r="49" spans="1:4" s="3" customFormat="1" x14ac:dyDescent="0.3">
      <c r="A49" s="32"/>
      <c r="B49" s="30"/>
      <c r="C49" s="56"/>
      <c r="D49" s="30"/>
    </row>
    <row r="50" spans="1:4" s="3" customFormat="1" x14ac:dyDescent="0.3">
      <c r="A50" s="32"/>
      <c r="B50" s="30"/>
      <c r="C50" s="56"/>
      <c r="D50" s="30"/>
    </row>
    <row r="51" spans="1:4" s="3" customFormat="1" x14ac:dyDescent="0.3">
      <c r="A51" s="32"/>
      <c r="B51" s="30"/>
      <c r="C51" s="56"/>
      <c r="D51" s="30"/>
    </row>
    <row r="52" spans="1:4" s="3" customFormat="1" x14ac:dyDescent="0.3">
      <c r="A52" s="32"/>
      <c r="B52" s="30"/>
      <c r="C52" s="56"/>
      <c r="D52" s="30"/>
    </row>
    <row r="53" spans="1:4" s="3" customFormat="1" x14ac:dyDescent="0.3">
      <c r="A53" s="32"/>
      <c r="B53" s="30"/>
      <c r="C53" s="56"/>
      <c r="D53" s="30"/>
    </row>
    <row r="54" spans="1:4" s="3" customFormat="1" x14ac:dyDescent="0.3">
      <c r="A54" s="32"/>
      <c r="B54" s="30"/>
      <c r="C54" s="56"/>
      <c r="D54" s="30"/>
    </row>
    <row r="55" spans="1:4" s="3" customFormat="1" x14ac:dyDescent="0.3">
      <c r="A55" s="32"/>
      <c r="B55" s="30"/>
      <c r="C55" s="56"/>
      <c r="D55" s="30"/>
    </row>
    <row r="56" spans="1:4" s="3" customFormat="1" x14ac:dyDescent="0.3">
      <c r="A56" s="32"/>
      <c r="B56" s="30"/>
      <c r="C56" s="56"/>
      <c r="D56" s="30"/>
    </row>
    <row r="57" spans="1:4" s="3" customFormat="1" x14ac:dyDescent="0.3">
      <c r="A57" s="32"/>
      <c r="B57" s="30"/>
      <c r="C57" s="56"/>
      <c r="D57" s="30"/>
    </row>
    <row r="58" spans="1:4" s="3" customFormat="1" x14ac:dyDescent="0.3">
      <c r="A58" s="32"/>
      <c r="B58" s="30"/>
      <c r="C58" s="56"/>
      <c r="D58" s="30"/>
    </row>
    <row r="59" spans="1:4" s="3" customFormat="1" x14ac:dyDescent="0.3">
      <c r="A59" s="32"/>
      <c r="B59" s="30"/>
      <c r="C59" s="56"/>
      <c r="D59" s="30"/>
    </row>
    <row r="60" spans="1:4" s="3" customFormat="1" x14ac:dyDescent="0.3">
      <c r="A60" s="32"/>
      <c r="B60" s="30"/>
      <c r="C60" s="56"/>
      <c r="D60" s="30"/>
    </row>
    <row r="61" spans="1:4" s="3" customFormat="1" x14ac:dyDescent="0.3">
      <c r="A61" s="32"/>
      <c r="B61" s="30"/>
      <c r="C61" s="56"/>
      <c r="D61" s="30"/>
    </row>
    <row r="62" spans="1:4" s="3" customFormat="1" x14ac:dyDescent="0.3">
      <c r="A62" s="32"/>
      <c r="B62" s="30"/>
      <c r="C62" s="56"/>
      <c r="D62" s="30"/>
    </row>
    <row r="63" spans="1:4" s="3" customFormat="1" x14ac:dyDescent="0.3">
      <c r="A63" s="32"/>
      <c r="B63" s="30"/>
      <c r="C63" s="56"/>
      <c r="D63" s="30"/>
    </row>
    <row r="64" spans="1:4" s="3" customFormat="1" x14ac:dyDescent="0.3">
      <c r="A64" s="32"/>
      <c r="B64" s="30"/>
      <c r="C64" s="56"/>
      <c r="D64" s="30"/>
    </row>
    <row r="65" spans="1:4" s="3" customFormat="1" x14ac:dyDescent="0.3">
      <c r="A65" s="32"/>
      <c r="B65" s="30"/>
      <c r="C65" s="56"/>
      <c r="D65" s="30"/>
    </row>
    <row r="66" spans="1:4" s="3" customFormat="1" x14ac:dyDescent="0.3">
      <c r="A66" s="32"/>
      <c r="B66" s="30"/>
      <c r="C66" s="56"/>
      <c r="D66" s="30"/>
    </row>
    <row r="67" spans="1:4" s="3" customFormat="1" x14ac:dyDescent="0.3">
      <c r="A67" s="32"/>
      <c r="B67" s="30"/>
      <c r="C67" s="56"/>
      <c r="D67" s="30"/>
    </row>
    <row r="68" spans="1:4" s="3" customFormat="1" x14ac:dyDescent="0.3">
      <c r="A68" s="32"/>
      <c r="B68" s="30"/>
      <c r="C68" s="56"/>
      <c r="D68" s="30"/>
    </row>
    <row r="69" spans="1:4" s="3" customFormat="1" x14ac:dyDescent="0.3">
      <c r="A69" s="32"/>
      <c r="B69" s="30"/>
      <c r="C69" s="56"/>
      <c r="D69" s="30"/>
    </row>
    <row r="70" spans="1:4" s="3" customFormat="1" x14ac:dyDescent="0.3">
      <c r="A70" s="32"/>
      <c r="B70" s="30"/>
      <c r="C70" s="56"/>
      <c r="D70" s="30"/>
    </row>
    <row r="71" spans="1:4" s="3" customFormat="1" x14ac:dyDescent="0.3">
      <c r="A71" s="32"/>
      <c r="B71" s="30"/>
      <c r="C71" s="56"/>
      <c r="D71" s="30"/>
    </row>
    <row r="72" spans="1:4" s="3" customFormat="1" x14ac:dyDescent="0.3">
      <c r="A72" s="32"/>
      <c r="B72" s="30"/>
      <c r="C72" s="56"/>
      <c r="D72" s="30"/>
    </row>
    <row r="73" spans="1:4" s="3" customFormat="1" x14ac:dyDescent="0.3">
      <c r="A73" s="32"/>
      <c r="B73" s="30"/>
      <c r="C73" s="56"/>
      <c r="D73" s="30"/>
    </row>
    <row r="74" spans="1:4" s="3" customFormat="1" x14ac:dyDescent="0.3">
      <c r="A74" s="32"/>
      <c r="B74" s="30"/>
      <c r="C74" s="56"/>
      <c r="D74" s="30"/>
    </row>
    <row r="75" spans="1:4" s="3" customFormat="1" x14ac:dyDescent="0.3">
      <c r="A75" s="32"/>
      <c r="B75" s="30"/>
      <c r="C75" s="56"/>
      <c r="D75" s="30"/>
    </row>
    <row r="76" spans="1:4" s="3" customFormat="1" x14ac:dyDescent="0.3">
      <c r="A76" s="32"/>
      <c r="B76" s="30"/>
      <c r="C76" s="56"/>
      <c r="D76" s="30"/>
    </row>
    <row r="77" spans="1:4" s="3" customFormat="1" x14ac:dyDescent="0.3">
      <c r="A77" s="32"/>
      <c r="B77" s="30"/>
      <c r="C77" s="56"/>
      <c r="D77" s="30"/>
    </row>
    <row r="78" spans="1:4" s="3" customFormat="1" x14ac:dyDescent="0.3">
      <c r="A78" s="32"/>
      <c r="B78" s="30"/>
      <c r="C78" s="56"/>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row r="158" spans="1:4" s="3" customFormat="1" x14ac:dyDescent="0.3">
      <c r="A158" s="32"/>
      <c r="B158" s="30"/>
      <c r="C158" s="56"/>
      <c r="D158" s="30"/>
    </row>
    <row r="159" spans="1:4" s="3" customFormat="1" x14ac:dyDescent="0.3">
      <c r="A159" s="32"/>
      <c r="B159" s="30"/>
      <c r="C159" s="56"/>
      <c r="D159" s="30"/>
    </row>
    <row r="160" spans="1:4" s="3" customFormat="1" x14ac:dyDescent="0.3">
      <c r="A160" s="32"/>
      <c r="B160" s="30"/>
      <c r="C160" s="56"/>
      <c r="D160" s="30"/>
    </row>
    <row r="161" spans="1:4" s="3" customFormat="1" x14ac:dyDescent="0.3">
      <c r="A161" s="32"/>
      <c r="B161" s="30"/>
      <c r="C161" s="56"/>
      <c r="D161" s="30"/>
    </row>
    <row r="162" spans="1:4" s="3" customFormat="1" x14ac:dyDescent="0.3">
      <c r="A162" s="32"/>
      <c r="B162" s="30"/>
      <c r="C162" s="56"/>
      <c r="D162" s="30"/>
    </row>
    <row r="163" spans="1:4" s="3" customFormat="1" x14ac:dyDescent="0.3">
      <c r="A163" s="32"/>
      <c r="B163" s="30"/>
      <c r="C163" s="56"/>
      <c r="D163" s="30"/>
    </row>
    <row r="164" spans="1:4" s="3" customFormat="1" x14ac:dyDescent="0.3">
      <c r="A164" s="32"/>
      <c r="B164" s="30"/>
      <c r="C164" s="56"/>
      <c r="D164" s="30"/>
    </row>
    <row r="165" spans="1:4" s="3" customFormat="1" x14ac:dyDescent="0.3">
      <c r="A165" s="32"/>
      <c r="B165" s="30"/>
      <c r="C165" s="56"/>
      <c r="D165" s="30"/>
    </row>
    <row r="166" spans="1:4" s="3" customFormat="1" x14ac:dyDescent="0.3">
      <c r="A166" s="32"/>
      <c r="B166" s="30"/>
      <c r="C166" s="56"/>
      <c r="D166" s="30"/>
    </row>
    <row r="167" spans="1:4" s="3" customFormat="1" x14ac:dyDescent="0.3">
      <c r="A167" s="32"/>
      <c r="B167" s="30"/>
      <c r="C167" s="56"/>
      <c r="D167" s="30"/>
    </row>
    <row r="168" spans="1:4" s="3" customFormat="1" x14ac:dyDescent="0.3">
      <c r="A168" s="32"/>
      <c r="B168" s="30"/>
      <c r="C168" s="56"/>
      <c r="D168" s="30"/>
    </row>
    <row r="169" spans="1:4" s="3" customFormat="1" x14ac:dyDescent="0.3">
      <c r="A169" s="32"/>
      <c r="B169" s="30"/>
      <c r="C169" s="56"/>
      <c r="D169" s="30"/>
    </row>
    <row r="170" spans="1:4" s="3" customFormat="1" x14ac:dyDescent="0.3">
      <c r="A170" s="32"/>
      <c r="B170" s="30"/>
      <c r="C170" s="56"/>
      <c r="D170" s="30"/>
    </row>
    <row r="171" spans="1:4" s="3" customFormat="1" x14ac:dyDescent="0.3">
      <c r="A171" s="32"/>
      <c r="B171" s="30"/>
      <c r="C171" s="56"/>
      <c r="D171" s="30"/>
    </row>
    <row r="172" spans="1:4" s="3" customFormat="1" x14ac:dyDescent="0.3">
      <c r="A172" s="32"/>
      <c r="B172" s="30"/>
      <c r="C172" s="56"/>
      <c r="D172" s="30"/>
    </row>
    <row r="173" spans="1:4" s="3" customFormat="1" x14ac:dyDescent="0.3">
      <c r="A173" s="32"/>
      <c r="B173" s="30"/>
      <c r="C173" s="56"/>
      <c r="D173" s="30"/>
    </row>
    <row r="174" spans="1:4" s="3" customFormat="1" x14ac:dyDescent="0.3">
      <c r="A174" s="32"/>
      <c r="B174" s="30"/>
      <c r="C174" s="56"/>
      <c r="D174" s="30"/>
    </row>
    <row r="175" spans="1:4" s="3" customFormat="1" x14ac:dyDescent="0.3">
      <c r="A175" s="32"/>
      <c r="B175" s="30"/>
      <c r="C175" s="56"/>
      <c r="D175" s="30"/>
    </row>
    <row r="176" spans="1:4" s="3" customFormat="1" x14ac:dyDescent="0.3">
      <c r="A176" s="32"/>
      <c r="B176" s="30"/>
      <c r="C176" s="56"/>
      <c r="D176" s="30"/>
    </row>
    <row r="177" spans="1:4" s="3" customFormat="1" x14ac:dyDescent="0.3">
      <c r="A177" s="32"/>
      <c r="B177" s="30"/>
      <c r="C177" s="56"/>
      <c r="D177" s="30"/>
    </row>
    <row r="178" spans="1:4" s="3" customFormat="1" x14ac:dyDescent="0.3">
      <c r="A178" s="32"/>
      <c r="B178" s="30"/>
      <c r="C178" s="56"/>
      <c r="D178" s="30"/>
    </row>
    <row r="179" spans="1:4" s="3" customFormat="1" x14ac:dyDescent="0.3">
      <c r="A179" s="32"/>
      <c r="B179" s="30"/>
      <c r="C179" s="56"/>
      <c r="D179" s="30"/>
    </row>
    <row r="180" spans="1:4" s="3" customFormat="1" x14ac:dyDescent="0.3">
      <c r="A180" s="32"/>
      <c r="B180" s="30"/>
      <c r="C180" s="56"/>
      <c r="D180" s="30"/>
    </row>
    <row r="181" spans="1:4" s="3" customFormat="1" x14ac:dyDescent="0.3">
      <c r="A181" s="32"/>
      <c r="B181" s="30"/>
      <c r="C181" s="56"/>
      <c r="D181" s="30"/>
    </row>
    <row r="182" spans="1:4" s="3" customFormat="1" x14ac:dyDescent="0.3">
      <c r="A182" s="32"/>
      <c r="B182" s="30"/>
      <c r="C182" s="56"/>
      <c r="D182" s="30"/>
    </row>
    <row r="183" spans="1:4" s="3" customFormat="1" x14ac:dyDescent="0.3">
      <c r="A183" s="32"/>
      <c r="B183" s="30"/>
      <c r="C183" s="56"/>
      <c r="D183" s="30"/>
    </row>
    <row r="184" spans="1:4" s="3" customFormat="1" x14ac:dyDescent="0.3">
      <c r="A184" s="32"/>
      <c r="B184" s="30"/>
      <c r="C184" s="56"/>
      <c r="D184" s="30"/>
    </row>
    <row r="185" spans="1:4" s="3" customFormat="1" x14ac:dyDescent="0.3">
      <c r="A185" s="32"/>
      <c r="B185" s="30"/>
      <c r="C185" s="56"/>
      <c r="D185" s="30"/>
    </row>
    <row r="186" spans="1:4" s="3" customFormat="1" x14ac:dyDescent="0.3">
      <c r="A186" s="32"/>
      <c r="B186" s="30"/>
      <c r="C186" s="56"/>
      <c r="D186" s="30"/>
    </row>
    <row r="187" spans="1:4" s="3" customFormat="1" x14ac:dyDescent="0.3">
      <c r="A187" s="32"/>
      <c r="B187" s="30"/>
      <c r="C187" s="56"/>
      <c r="D187" s="30"/>
    </row>
    <row r="188" spans="1:4" s="3" customFormat="1" x14ac:dyDescent="0.3">
      <c r="A188" s="32"/>
      <c r="B188" s="30"/>
      <c r="C188" s="56"/>
      <c r="D188" s="30"/>
    </row>
  </sheetData>
  <mergeCells count="2">
    <mergeCell ref="A1:C2"/>
    <mergeCell ref="E1:E2"/>
  </mergeCells>
  <hyperlinks>
    <hyperlink ref="E1:E2" location="'Menu principal'!A1" display="Menu principal" xr:uid="{BB28C00D-D4A8-4A4B-89B0-4351FC8A69EA}"/>
  </hyperlink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C463CB2-D813-43B6-BEC3-19C447B1ECE5}">
          <x14:formula1>
            <xm:f>Liste!$B$1:$B$2</xm:f>
          </x14:formula1>
          <xm:sqref>C31 C6 C29 C27 C25 C23 C21 C19 C17 C8 C12 C10</xm:sqref>
        </x14:dataValidation>
        <x14:dataValidation type="list" allowBlank="1" showInputMessage="1" showErrorMessage="1" xr:uid="{90AB5D3C-BB37-4C88-A453-504426B5B5A0}">
          <x14:formula1>
            <xm:f>Liste!$C$1:$C$3</xm:f>
          </x14:formula1>
          <xm:sqref>C15</xm:sqref>
        </x14:dataValidation>
        <x14:dataValidation type="list" allowBlank="1" showInputMessage="1" showErrorMessage="1" xr:uid="{AD04B835-47C5-4267-B119-6D0570A8558E}">
          <x14:formula1>
            <xm:f>Liste!$D$1:$D$3</xm:f>
          </x14:formula1>
          <xm:sqref>C14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6BC1B-3E32-44CD-83B9-D006844C0A31}">
  <dimension ref="A1:E166"/>
  <sheetViews>
    <sheetView zoomScale="90" zoomScaleNormal="90" workbookViewId="0">
      <pane ySplit="4" topLeftCell="A5" activePane="bottomLeft" state="frozen"/>
      <selection pane="bottomLeft" sqref="A1:C2"/>
    </sheetView>
  </sheetViews>
  <sheetFormatPr baseColWidth="10" defaultColWidth="10.81640625" defaultRowHeight="13" x14ac:dyDescent="0.3"/>
  <cols>
    <col min="1" max="1" width="5.81640625" style="39" customWidth="1"/>
    <col min="2" max="2" width="109.6328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120</v>
      </c>
      <c r="B1" s="293"/>
      <c r="C1" s="293"/>
      <c r="D1" s="40"/>
      <c r="E1" s="294" t="s">
        <v>14</v>
      </c>
    </row>
    <row r="2" spans="1:5" s="2" customFormat="1" ht="14.5" x14ac:dyDescent="0.35">
      <c r="A2" s="293"/>
      <c r="B2" s="293"/>
      <c r="C2" s="293"/>
      <c r="D2" s="40"/>
      <c r="E2" s="294"/>
    </row>
    <row r="3" spans="1:5" s="2" customFormat="1" ht="14.5" x14ac:dyDescent="0.35">
      <c r="A3" s="48"/>
      <c r="B3" s="26"/>
      <c r="C3" s="55"/>
    </row>
    <row r="4" spans="1:5" s="41" customFormat="1" ht="18" x14ac:dyDescent="0.7">
      <c r="A4" s="107" t="s">
        <v>70</v>
      </c>
      <c r="B4" s="108" t="s">
        <v>118</v>
      </c>
      <c r="C4" s="107" t="s">
        <v>114</v>
      </c>
    </row>
    <row r="5" spans="1:5" s="45" customFormat="1" ht="12.5" customHeight="1" x14ac:dyDescent="0.7">
      <c r="A5" s="43"/>
      <c r="B5" s="113"/>
      <c r="C5" s="60"/>
    </row>
    <row r="6" spans="1:5" s="4" customFormat="1" ht="28.5" customHeight="1" x14ac:dyDescent="0.3">
      <c r="A6" s="106" t="s">
        <v>122</v>
      </c>
      <c r="B6" s="54" t="s">
        <v>176</v>
      </c>
      <c r="C6" s="109"/>
    </row>
    <row r="7" spans="1:5" s="3" customFormat="1" x14ac:dyDescent="0.3">
      <c r="A7" s="49"/>
      <c r="B7" s="49"/>
      <c r="C7" s="57"/>
    </row>
    <row r="8" spans="1:5" s="52" customFormat="1" ht="26" x14ac:dyDescent="0.35">
      <c r="A8" s="106" t="s">
        <v>123</v>
      </c>
      <c r="B8" s="54" t="s">
        <v>177</v>
      </c>
      <c r="C8" s="109"/>
    </row>
    <row r="9" spans="1:5" s="3" customFormat="1" x14ac:dyDescent="0.3">
      <c r="A9" s="50"/>
      <c r="B9" s="49"/>
      <c r="C9" s="57"/>
    </row>
    <row r="10" spans="1:5" s="4" customFormat="1" ht="28.5" customHeight="1" x14ac:dyDescent="0.3">
      <c r="A10" s="106" t="s">
        <v>124</v>
      </c>
      <c r="B10" s="51" t="s">
        <v>532</v>
      </c>
      <c r="C10" s="109"/>
    </row>
    <row r="11" spans="1:5" s="3" customFormat="1" x14ac:dyDescent="0.3">
      <c r="A11" s="50"/>
      <c r="B11" s="49"/>
      <c r="C11" s="57"/>
    </row>
    <row r="12" spans="1:5" s="4" customFormat="1" ht="28.5" customHeight="1" x14ac:dyDescent="0.3">
      <c r="A12" s="106" t="s">
        <v>125</v>
      </c>
      <c r="B12" s="51" t="s">
        <v>509</v>
      </c>
      <c r="C12" s="109"/>
    </row>
    <row r="13" spans="1:5" s="3" customFormat="1" x14ac:dyDescent="0.3">
      <c r="A13" s="50"/>
      <c r="B13" s="49"/>
      <c r="C13" s="57"/>
    </row>
    <row r="14" spans="1:5" s="52" customFormat="1" ht="26" customHeight="1" x14ac:dyDescent="0.35">
      <c r="A14" s="106" t="s">
        <v>126</v>
      </c>
      <c r="B14" s="51" t="s">
        <v>533</v>
      </c>
      <c r="C14" s="109"/>
    </row>
    <row r="15" spans="1:5" s="4" customFormat="1" x14ac:dyDescent="0.3">
      <c r="A15" s="50"/>
      <c r="B15" s="52"/>
      <c r="C15" s="58"/>
    </row>
    <row r="16" spans="1:5" s="4" customFormat="1" ht="22.5" customHeight="1" x14ac:dyDescent="0.3">
      <c r="A16" s="106" t="s">
        <v>127</v>
      </c>
      <c r="B16" s="53" t="s">
        <v>121</v>
      </c>
      <c r="C16" s="109"/>
    </row>
    <row r="17" spans="1:4" s="4" customFormat="1" x14ac:dyDescent="0.3">
      <c r="A17" s="50"/>
      <c r="B17" s="27"/>
      <c r="C17" s="57"/>
    </row>
    <row r="18" spans="1:4" s="4" customFormat="1" ht="22" customHeight="1" x14ac:dyDescent="0.3">
      <c r="A18" s="106" t="s">
        <v>175</v>
      </c>
      <c r="B18" s="53" t="s">
        <v>335</v>
      </c>
      <c r="C18" s="109"/>
    </row>
    <row r="19" spans="1:4" s="4" customFormat="1" x14ac:dyDescent="0.3">
      <c r="A19" s="50"/>
      <c r="B19" s="27"/>
      <c r="C19" s="57"/>
    </row>
    <row r="20" spans="1:4" s="4" customFormat="1" ht="22" customHeight="1" x14ac:dyDescent="0.3">
      <c r="A20" s="106" t="s">
        <v>198</v>
      </c>
      <c r="B20" s="135" t="s">
        <v>428</v>
      </c>
      <c r="C20" s="56"/>
    </row>
    <row r="21" spans="1:4" s="3" customFormat="1" x14ac:dyDescent="0.3">
      <c r="A21" s="32"/>
      <c r="B21" s="30"/>
    </row>
    <row r="22" spans="1:4" s="4" customFormat="1" ht="46.5" customHeight="1" x14ac:dyDescent="0.3">
      <c r="A22" s="32"/>
      <c r="B22" s="64" t="s">
        <v>337</v>
      </c>
      <c r="C22" s="109"/>
    </row>
    <row r="23" spans="1:4" s="3" customFormat="1" ht="13" customHeight="1" x14ac:dyDescent="0.3">
      <c r="A23" s="32"/>
      <c r="B23" s="32"/>
      <c r="C23" s="56"/>
    </row>
    <row r="24" spans="1:4" s="3" customFormat="1" ht="24.5" customHeight="1" x14ac:dyDescent="0.3">
      <c r="A24" s="32"/>
      <c r="B24" s="64" t="s">
        <v>534</v>
      </c>
      <c r="C24" s="109"/>
    </row>
    <row r="25" spans="1:4" s="3" customFormat="1" ht="13" customHeight="1" x14ac:dyDescent="0.3">
      <c r="A25" s="32"/>
      <c r="B25" s="32"/>
      <c r="C25" s="56"/>
    </row>
    <row r="26" spans="1:4" s="3" customFormat="1" x14ac:dyDescent="0.3">
      <c r="A26" s="32"/>
      <c r="B26" s="32" t="s">
        <v>163</v>
      </c>
      <c r="C26" s="109"/>
      <c r="D26" s="30"/>
    </row>
    <row r="27" spans="1:4" s="3" customFormat="1" x14ac:dyDescent="0.3">
      <c r="A27" s="32"/>
      <c r="B27" s="30"/>
      <c r="C27" s="56"/>
      <c r="D27" s="30"/>
    </row>
    <row r="28" spans="1:4" s="3" customFormat="1" ht="26" x14ac:dyDescent="0.3">
      <c r="A28" s="32"/>
      <c r="B28" s="63" t="s">
        <v>164</v>
      </c>
      <c r="C28" s="109"/>
      <c r="D28" s="30"/>
    </row>
    <row r="29" spans="1:4" s="3" customFormat="1" x14ac:dyDescent="0.3">
      <c r="A29" s="32"/>
      <c r="B29" s="30"/>
      <c r="C29" s="56"/>
      <c r="D29" s="30"/>
    </row>
    <row r="30" spans="1:4" s="3" customFormat="1" x14ac:dyDescent="0.3">
      <c r="A30" s="32"/>
      <c r="B30" s="30" t="s">
        <v>371</v>
      </c>
      <c r="C30" s="109"/>
      <c r="D30" s="30"/>
    </row>
    <row r="31" spans="1:4" s="3" customFormat="1" x14ac:dyDescent="0.3">
      <c r="A31" s="32"/>
      <c r="B31" s="30"/>
      <c r="C31" s="56"/>
      <c r="D31" s="30"/>
    </row>
    <row r="32" spans="1:4" s="3" customFormat="1" x14ac:dyDescent="0.3">
      <c r="A32" s="32"/>
      <c r="B32" s="30" t="s">
        <v>372</v>
      </c>
      <c r="C32" s="109"/>
      <c r="D32" s="30"/>
    </row>
    <row r="33" spans="1:4" s="3" customFormat="1" x14ac:dyDescent="0.3">
      <c r="A33" s="32"/>
      <c r="B33" s="30"/>
      <c r="C33" s="56"/>
      <c r="D33" s="30"/>
    </row>
    <row r="34" spans="1:4" s="3" customFormat="1" x14ac:dyDescent="0.3">
      <c r="A34" s="32"/>
      <c r="B34" s="30" t="s">
        <v>373</v>
      </c>
      <c r="C34" s="109"/>
      <c r="D34" s="30"/>
    </row>
    <row r="35" spans="1:4" s="3" customFormat="1" ht="19.5" customHeight="1" x14ac:dyDescent="0.3">
      <c r="A35" s="32"/>
      <c r="B35" s="30"/>
      <c r="C35" s="56"/>
      <c r="D35" s="30"/>
    </row>
    <row r="36" spans="1:4" s="3" customFormat="1" ht="26" x14ac:dyDescent="0.3">
      <c r="A36" s="106" t="s">
        <v>199</v>
      </c>
      <c r="B36" s="51" t="s">
        <v>162</v>
      </c>
      <c r="C36" s="109"/>
      <c r="D36" s="30"/>
    </row>
    <row r="37" spans="1:4" s="3" customFormat="1" x14ac:dyDescent="0.3">
      <c r="A37" s="32"/>
      <c r="B37" s="30"/>
      <c r="C37" s="56"/>
      <c r="D37" s="30"/>
    </row>
    <row r="38" spans="1:4" s="4" customFormat="1" ht="28.5" customHeight="1" x14ac:dyDescent="0.3">
      <c r="A38" s="106" t="s">
        <v>496</v>
      </c>
      <c r="B38" s="54" t="s">
        <v>459</v>
      </c>
      <c r="C38" s="109"/>
    </row>
    <row r="39" spans="1:4" s="3" customFormat="1" x14ac:dyDescent="0.3">
      <c r="A39" s="32"/>
      <c r="B39" s="30"/>
      <c r="C39" s="56"/>
      <c r="D39" s="30"/>
    </row>
    <row r="40" spans="1:4" s="4" customFormat="1" ht="28.5" customHeight="1" x14ac:dyDescent="0.3">
      <c r="A40" s="106" t="s">
        <v>510</v>
      </c>
      <c r="B40" s="54" t="s">
        <v>184</v>
      </c>
      <c r="C40" s="109"/>
    </row>
    <row r="41" spans="1:4" s="3" customFormat="1" x14ac:dyDescent="0.3">
      <c r="A41" s="32"/>
      <c r="B41" s="30"/>
      <c r="C41" s="56"/>
      <c r="D41" s="30"/>
    </row>
    <row r="42" spans="1:4" s="3" customFormat="1" x14ac:dyDescent="0.3">
      <c r="A42" s="32"/>
      <c r="B42" s="30"/>
      <c r="C42" s="56"/>
      <c r="D42" s="30"/>
    </row>
    <row r="43" spans="1:4" s="3" customFormat="1" x14ac:dyDescent="0.3">
      <c r="A43" s="32"/>
      <c r="B43" s="30"/>
      <c r="C43" s="56"/>
      <c r="D43" s="30"/>
    </row>
    <row r="44" spans="1:4" s="3" customFormat="1" x14ac:dyDescent="0.3">
      <c r="A44" s="32"/>
      <c r="B44" s="30"/>
      <c r="C44" s="56"/>
      <c r="D44" s="30"/>
    </row>
    <row r="45" spans="1:4" s="3" customFormat="1" x14ac:dyDescent="0.3">
      <c r="A45" s="32"/>
      <c r="B45" s="30"/>
      <c r="C45" s="56"/>
      <c r="D45" s="30"/>
    </row>
    <row r="46" spans="1:4" s="3" customFormat="1" x14ac:dyDescent="0.3">
      <c r="A46" s="32"/>
      <c r="B46" s="30"/>
      <c r="C46" s="56"/>
      <c r="D46" s="30"/>
    </row>
    <row r="47" spans="1:4" s="3" customFormat="1" x14ac:dyDescent="0.3">
      <c r="A47" s="32"/>
      <c r="B47" s="30"/>
      <c r="C47" s="56"/>
      <c r="D47" s="30"/>
    </row>
    <row r="48" spans="1:4" s="3" customFormat="1" x14ac:dyDescent="0.3">
      <c r="A48" s="32"/>
      <c r="B48" s="30"/>
      <c r="C48" s="56"/>
      <c r="D48" s="30"/>
    </row>
    <row r="49" spans="1:4" s="3" customFormat="1" x14ac:dyDescent="0.3">
      <c r="A49" s="32"/>
      <c r="B49" s="30"/>
      <c r="C49" s="56"/>
      <c r="D49" s="30"/>
    </row>
    <row r="50" spans="1:4" s="3" customFormat="1" x14ac:dyDescent="0.3">
      <c r="A50" s="32"/>
      <c r="B50" s="30"/>
      <c r="C50" s="56"/>
      <c r="D50" s="30"/>
    </row>
    <row r="51" spans="1:4" s="3" customFormat="1" x14ac:dyDescent="0.3">
      <c r="A51" s="32"/>
      <c r="B51" s="30"/>
      <c r="C51" s="56"/>
      <c r="D51" s="30"/>
    </row>
    <row r="52" spans="1:4" s="3" customFormat="1" x14ac:dyDescent="0.3">
      <c r="A52" s="32"/>
      <c r="B52" s="30"/>
      <c r="C52" s="56"/>
      <c r="D52" s="30"/>
    </row>
    <row r="53" spans="1:4" s="3" customFormat="1" x14ac:dyDescent="0.3">
      <c r="A53" s="32"/>
      <c r="B53" s="30"/>
      <c r="C53" s="56"/>
      <c r="D53" s="30"/>
    </row>
    <row r="54" spans="1:4" s="3" customFormat="1" x14ac:dyDescent="0.3">
      <c r="A54" s="32"/>
      <c r="B54" s="30"/>
      <c r="C54" s="56"/>
      <c r="D54" s="30"/>
    </row>
    <row r="55" spans="1:4" s="3" customFormat="1" x14ac:dyDescent="0.3">
      <c r="A55" s="32"/>
      <c r="B55" s="30"/>
      <c r="C55" s="56"/>
      <c r="D55" s="30"/>
    </row>
    <row r="56" spans="1:4" s="3" customFormat="1" x14ac:dyDescent="0.3">
      <c r="A56" s="32"/>
      <c r="B56" s="30"/>
      <c r="C56" s="56"/>
      <c r="D56" s="30"/>
    </row>
    <row r="57" spans="1:4" s="3" customFormat="1" x14ac:dyDescent="0.3">
      <c r="A57" s="32"/>
      <c r="B57" s="30"/>
      <c r="C57" s="56"/>
      <c r="D57" s="30"/>
    </row>
    <row r="58" spans="1:4" s="3" customFormat="1" x14ac:dyDescent="0.3">
      <c r="A58" s="32"/>
      <c r="B58" s="30"/>
      <c r="C58" s="56"/>
      <c r="D58" s="30"/>
    </row>
    <row r="59" spans="1:4" s="3" customFormat="1" x14ac:dyDescent="0.3">
      <c r="A59" s="32"/>
      <c r="B59" s="30"/>
      <c r="C59" s="56"/>
      <c r="D59" s="30"/>
    </row>
    <row r="60" spans="1:4" s="3" customFormat="1" x14ac:dyDescent="0.3">
      <c r="A60" s="32"/>
      <c r="B60" s="30"/>
      <c r="C60" s="56"/>
      <c r="D60" s="30"/>
    </row>
    <row r="61" spans="1:4" s="3" customFormat="1" x14ac:dyDescent="0.3">
      <c r="A61" s="32"/>
      <c r="B61" s="30"/>
      <c r="C61" s="56"/>
      <c r="D61" s="30"/>
    </row>
    <row r="62" spans="1:4" s="3" customFormat="1" x14ac:dyDescent="0.3">
      <c r="A62" s="32"/>
      <c r="B62" s="30"/>
      <c r="C62" s="56"/>
      <c r="D62" s="30"/>
    </row>
    <row r="63" spans="1:4" s="3" customFormat="1" x14ac:dyDescent="0.3">
      <c r="A63" s="32"/>
      <c r="B63" s="30"/>
      <c r="C63" s="56"/>
      <c r="D63" s="30"/>
    </row>
    <row r="64" spans="1:4" s="3" customFormat="1" x14ac:dyDescent="0.3">
      <c r="A64" s="32"/>
      <c r="B64" s="30"/>
      <c r="C64" s="56"/>
      <c r="D64" s="30"/>
    </row>
    <row r="65" spans="1:4" s="3" customFormat="1" x14ac:dyDescent="0.3">
      <c r="A65" s="32"/>
      <c r="B65" s="30"/>
      <c r="C65" s="56"/>
      <c r="D65" s="30"/>
    </row>
    <row r="66" spans="1:4" s="3" customFormat="1" x14ac:dyDescent="0.3">
      <c r="A66" s="32"/>
      <c r="B66" s="30"/>
      <c r="C66" s="56"/>
      <c r="D66" s="30"/>
    </row>
    <row r="67" spans="1:4" s="3" customFormat="1" x14ac:dyDescent="0.3">
      <c r="A67" s="32"/>
      <c r="B67" s="30"/>
      <c r="C67" s="56"/>
      <c r="D67" s="30"/>
    </row>
    <row r="68" spans="1:4" s="3" customFormat="1" x14ac:dyDescent="0.3">
      <c r="A68" s="32"/>
      <c r="B68" s="30"/>
      <c r="C68" s="56"/>
      <c r="D68" s="30"/>
    </row>
    <row r="69" spans="1:4" s="3" customFormat="1" x14ac:dyDescent="0.3">
      <c r="A69" s="32"/>
      <c r="B69" s="30"/>
      <c r="C69" s="56"/>
      <c r="D69" s="30"/>
    </row>
    <row r="70" spans="1:4" s="3" customFormat="1" x14ac:dyDescent="0.3">
      <c r="A70" s="32"/>
      <c r="B70" s="30"/>
      <c r="C70" s="56"/>
      <c r="D70" s="30"/>
    </row>
    <row r="71" spans="1:4" s="3" customFormat="1" x14ac:dyDescent="0.3">
      <c r="A71" s="32"/>
      <c r="B71" s="30"/>
      <c r="C71" s="56"/>
      <c r="D71" s="30"/>
    </row>
    <row r="72" spans="1:4" s="3" customFormat="1" x14ac:dyDescent="0.3">
      <c r="A72" s="32"/>
      <c r="B72" s="30"/>
      <c r="C72" s="56"/>
      <c r="D72" s="30"/>
    </row>
    <row r="73" spans="1:4" s="3" customFormat="1" x14ac:dyDescent="0.3">
      <c r="A73" s="32"/>
      <c r="B73" s="30"/>
      <c r="C73" s="56"/>
      <c r="D73" s="30"/>
    </row>
    <row r="74" spans="1:4" s="3" customFormat="1" x14ac:dyDescent="0.3">
      <c r="A74" s="32"/>
      <c r="B74" s="30"/>
      <c r="C74" s="56"/>
      <c r="D74" s="30"/>
    </row>
    <row r="75" spans="1:4" s="3" customFormat="1" x14ac:dyDescent="0.3">
      <c r="A75" s="32"/>
      <c r="B75" s="30"/>
      <c r="C75" s="56"/>
      <c r="D75" s="30"/>
    </row>
    <row r="76" spans="1:4" s="3" customFormat="1" x14ac:dyDescent="0.3">
      <c r="A76" s="32"/>
      <c r="B76" s="30"/>
      <c r="C76" s="56"/>
      <c r="D76" s="30"/>
    </row>
    <row r="77" spans="1:4" s="3" customFormat="1" x14ac:dyDescent="0.3">
      <c r="A77" s="32"/>
      <c r="B77" s="30"/>
      <c r="C77" s="56"/>
      <c r="D77" s="30"/>
    </row>
    <row r="78" spans="1:4" s="3" customFormat="1" x14ac:dyDescent="0.3">
      <c r="A78" s="32"/>
      <c r="B78" s="30"/>
      <c r="C78" s="56"/>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row r="158" spans="1:4" s="3" customFormat="1" x14ac:dyDescent="0.3">
      <c r="A158" s="32"/>
      <c r="B158" s="30"/>
      <c r="C158" s="56"/>
      <c r="D158" s="30"/>
    </row>
    <row r="159" spans="1:4" s="3" customFormat="1" x14ac:dyDescent="0.3">
      <c r="A159" s="32"/>
      <c r="B159" s="30"/>
      <c r="C159" s="56"/>
      <c r="D159" s="30"/>
    </row>
    <row r="160" spans="1:4" s="3" customFormat="1" x14ac:dyDescent="0.3">
      <c r="A160" s="32"/>
      <c r="B160" s="30"/>
      <c r="C160" s="56"/>
      <c r="D160" s="30"/>
    </row>
    <row r="161" spans="1:4" s="3" customFormat="1" x14ac:dyDescent="0.3">
      <c r="A161" s="32"/>
      <c r="B161" s="30"/>
      <c r="C161" s="56"/>
      <c r="D161" s="30"/>
    </row>
    <row r="162" spans="1:4" s="3" customFormat="1" x14ac:dyDescent="0.3">
      <c r="A162" s="32"/>
      <c r="B162" s="30"/>
      <c r="C162" s="56"/>
      <c r="D162" s="30"/>
    </row>
    <row r="163" spans="1:4" s="3" customFormat="1" x14ac:dyDescent="0.3">
      <c r="A163" s="32"/>
      <c r="B163" s="30"/>
      <c r="C163" s="56"/>
      <c r="D163" s="30"/>
    </row>
    <row r="164" spans="1:4" s="3" customFormat="1" x14ac:dyDescent="0.3">
      <c r="A164" s="32"/>
      <c r="B164" s="30"/>
      <c r="C164" s="56"/>
      <c r="D164" s="30"/>
    </row>
    <row r="165" spans="1:4" s="3" customFormat="1" x14ac:dyDescent="0.3">
      <c r="A165" s="32"/>
      <c r="B165" s="30"/>
      <c r="C165" s="56"/>
      <c r="D165" s="30"/>
    </row>
    <row r="166" spans="1:4" s="3" customFormat="1" x14ac:dyDescent="0.3">
      <c r="A166" s="32"/>
      <c r="B166" s="30"/>
      <c r="C166" s="56"/>
      <c r="D166" s="30"/>
    </row>
  </sheetData>
  <mergeCells count="2">
    <mergeCell ref="A1:C2"/>
    <mergeCell ref="E1:E2"/>
  </mergeCells>
  <hyperlinks>
    <hyperlink ref="E1:E2" location="'Menu principal'!A1" display="Menu principal" xr:uid="{FBBA5E53-0A89-4119-B92F-7194F6745501}"/>
  </hyperlink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0B1B5E-6FB7-474C-98F3-BE83BDEC52C5}">
          <x14:formula1>
            <xm:f>Liste!$B$1:$B$2</xm:f>
          </x14:formula1>
          <xm:sqref>C6 C40 C34 C10:C12 C8 C30 C22 C32 C26 C28 C24 C18 C16 C14 C36 C38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2137-D4F0-48A7-8DD4-2DF1B8717BF9}">
  <dimension ref="A1:E129"/>
  <sheetViews>
    <sheetView zoomScale="90" zoomScaleNormal="90" workbookViewId="0">
      <pane ySplit="4" topLeftCell="A5" activePane="bottomLeft" state="frozen"/>
      <selection pane="bottomLeft" sqref="A1:C2"/>
    </sheetView>
  </sheetViews>
  <sheetFormatPr baseColWidth="10" defaultColWidth="10.81640625" defaultRowHeight="13" x14ac:dyDescent="0.3"/>
  <cols>
    <col min="1" max="1" width="5.81640625" style="39" customWidth="1"/>
    <col min="2" max="2" width="109.6328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341</v>
      </c>
      <c r="B1" s="293"/>
      <c r="C1" s="293"/>
      <c r="D1" s="40"/>
      <c r="E1" s="294" t="s">
        <v>14</v>
      </c>
    </row>
    <row r="2" spans="1:5" s="2" customFormat="1" ht="14.5" x14ac:dyDescent="0.35">
      <c r="A2" s="293"/>
      <c r="B2" s="293"/>
      <c r="C2" s="293"/>
      <c r="D2" s="40"/>
      <c r="E2" s="294"/>
    </row>
    <row r="3" spans="1:5" s="2" customFormat="1" ht="14.5" x14ac:dyDescent="0.35">
      <c r="A3" s="48"/>
      <c r="B3" s="26"/>
      <c r="C3" s="55"/>
    </row>
    <row r="4" spans="1:5" s="41" customFormat="1" ht="18" x14ac:dyDescent="0.7">
      <c r="A4" s="122" t="s">
        <v>70</v>
      </c>
      <c r="B4" s="108" t="s">
        <v>118</v>
      </c>
      <c r="C4" s="122" t="s">
        <v>114</v>
      </c>
    </row>
    <row r="5" spans="1:5" s="45" customFormat="1" ht="12.5" customHeight="1" x14ac:dyDescent="0.7">
      <c r="A5" s="43"/>
      <c r="B5" s="113"/>
      <c r="C5" s="60"/>
    </row>
    <row r="6" spans="1:5" s="4" customFormat="1" ht="28.5" customHeight="1" x14ac:dyDescent="0.3">
      <c r="A6" s="106" t="s">
        <v>340</v>
      </c>
      <c r="B6" s="54" t="s">
        <v>354</v>
      </c>
      <c r="C6" s="131"/>
    </row>
    <row r="7" spans="1:5" s="3" customFormat="1" x14ac:dyDescent="0.3">
      <c r="A7" s="32"/>
      <c r="B7" s="53" t="s">
        <v>342</v>
      </c>
      <c r="C7" s="109"/>
    </row>
    <row r="8" spans="1:5" s="52" customFormat="1" x14ac:dyDescent="0.35">
      <c r="A8" s="32"/>
      <c r="B8" s="54"/>
      <c r="C8" s="57"/>
    </row>
    <row r="9" spans="1:5" s="3" customFormat="1" x14ac:dyDescent="0.3">
      <c r="A9" s="32"/>
      <c r="B9" s="49" t="s">
        <v>343</v>
      </c>
      <c r="C9" s="109"/>
    </row>
    <row r="10" spans="1:5" s="4" customFormat="1" x14ac:dyDescent="0.3">
      <c r="A10" s="32"/>
      <c r="B10" s="51"/>
      <c r="C10" s="57"/>
    </row>
    <row r="11" spans="1:5" s="3" customFormat="1" x14ac:dyDescent="0.3">
      <c r="A11" s="32"/>
      <c r="B11" s="49" t="s">
        <v>344</v>
      </c>
      <c r="C11" s="109"/>
    </row>
    <row r="12" spans="1:5" s="52" customFormat="1" x14ac:dyDescent="0.35">
      <c r="A12" s="32"/>
      <c r="B12" s="51"/>
      <c r="C12" s="57"/>
    </row>
    <row r="13" spans="1:5" s="4" customFormat="1" x14ac:dyDescent="0.3">
      <c r="A13" s="32"/>
      <c r="B13" s="32" t="s">
        <v>345</v>
      </c>
      <c r="C13" s="109"/>
    </row>
    <row r="14" spans="1:5" s="4" customFormat="1" x14ac:dyDescent="0.3">
      <c r="A14" s="32"/>
      <c r="B14" s="53"/>
      <c r="C14" s="58"/>
    </row>
    <row r="15" spans="1:5" s="4" customFormat="1" ht="26" x14ac:dyDescent="0.3">
      <c r="A15" s="32"/>
      <c r="B15" s="125" t="s">
        <v>346</v>
      </c>
      <c r="C15" s="109"/>
    </row>
    <row r="16" spans="1:5" s="4" customFormat="1" x14ac:dyDescent="0.3">
      <c r="A16" s="32"/>
      <c r="B16" s="53"/>
      <c r="C16" s="57"/>
    </row>
    <row r="17" spans="1:4" s="4" customFormat="1" x14ac:dyDescent="0.3">
      <c r="A17" s="32"/>
      <c r="B17" s="29" t="s">
        <v>347</v>
      </c>
      <c r="C17" s="109"/>
    </row>
    <row r="18" spans="1:4" s="4" customFormat="1" x14ac:dyDescent="0.3">
      <c r="A18" s="32"/>
      <c r="B18" s="53"/>
      <c r="C18" s="57"/>
    </row>
    <row r="19" spans="1:4" s="3" customFormat="1" x14ac:dyDescent="0.3">
      <c r="A19" s="32"/>
      <c r="B19" s="30" t="s">
        <v>348</v>
      </c>
      <c r="C19" s="109"/>
    </row>
    <row r="20" spans="1:4" s="4" customFormat="1" x14ac:dyDescent="0.3">
      <c r="A20" s="32"/>
      <c r="B20" s="64"/>
      <c r="C20" s="3"/>
    </row>
    <row r="21" spans="1:4" s="3" customFormat="1" ht="13" customHeight="1" x14ac:dyDescent="0.3">
      <c r="A21" s="32"/>
      <c r="B21" s="32" t="s">
        <v>349</v>
      </c>
      <c r="C21" s="109"/>
    </row>
    <row r="22" spans="1:4" s="3" customFormat="1" x14ac:dyDescent="0.3">
      <c r="A22" s="32"/>
      <c r="B22" s="64"/>
      <c r="C22" s="56"/>
    </row>
    <row r="23" spans="1:4" s="3" customFormat="1" ht="13" customHeight="1" x14ac:dyDescent="0.3">
      <c r="A23" s="32"/>
      <c r="B23" s="32" t="s">
        <v>350</v>
      </c>
      <c r="C23" s="109"/>
    </row>
    <row r="24" spans="1:4" s="3" customFormat="1" x14ac:dyDescent="0.3">
      <c r="A24" s="32"/>
      <c r="B24" s="32"/>
      <c r="C24" s="56"/>
      <c r="D24" s="30"/>
    </row>
    <row r="25" spans="1:4" s="3" customFormat="1" x14ac:dyDescent="0.3">
      <c r="A25" s="32"/>
      <c r="B25" s="30" t="s">
        <v>351</v>
      </c>
      <c r="C25" s="109"/>
      <c r="D25" s="30"/>
    </row>
    <row r="26" spans="1:4" s="3" customFormat="1" x14ac:dyDescent="0.3">
      <c r="A26" s="32"/>
      <c r="B26" s="63"/>
      <c r="C26" s="56"/>
      <c r="D26" s="30"/>
    </row>
    <row r="27" spans="1:4" s="3" customFormat="1" x14ac:dyDescent="0.3">
      <c r="A27" s="32"/>
      <c r="B27" s="30" t="s">
        <v>352</v>
      </c>
      <c r="C27" s="109"/>
      <c r="D27" s="30"/>
    </row>
    <row r="28" spans="1:4" s="3" customFormat="1" x14ac:dyDescent="0.3">
      <c r="A28" s="32"/>
      <c r="B28" s="30"/>
      <c r="C28" s="56"/>
      <c r="D28" s="30"/>
    </row>
    <row r="29" spans="1:4" s="3" customFormat="1" x14ac:dyDescent="0.3">
      <c r="A29" s="32"/>
      <c r="B29" s="30" t="s">
        <v>353</v>
      </c>
      <c r="C29" s="109"/>
      <c r="D29" s="30"/>
    </row>
    <row r="30" spans="1:4" s="3" customFormat="1" x14ac:dyDescent="0.3">
      <c r="A30" s="32"/>
      <c r="B30" s="30"/>
      <c r="C30" s="56"/>
      <c r="D30" s="30"/>
    </row>
    <row r="31" spans="1:4" s="3" customFormat="1" ht="27" customHeight="1" x14ac:dyDescent="0.3">
      <c r="A31" s="32"/>
      <c r="B31" s="64" t="s">
        <v>447</v>
      </c>
      <c r="C31" s="109"/>
      <c r="D31" s="30"/>
    </row>
    <row r="32" spans="1:4" s="3" customFormat="1" x14ac:dyDescent="0.3">
      <c r="A32" s="32"/>
      <c r="B32" s="138"/>
      <c r="C32" s="30"/>
      <c r="D32" s="30"/>
    </row>
    <row r="33" spans="1:4" s="3" customFormat="1" x14ac:dyDescent="0.3">
      <c r="A33" s="32"/>
      <c r="B33" s="30"/>
      <c r="C33" s="56"/>
      <c r="D33" s="30"/>
    </row>
    <row r="34" spans="1:4" s="3" customFormat="1" x14ac:dyDescent="0.3">
      <c r="A34" s="32"/>
      <c r="B34" s="30"/>
      <c r="C34" s="56"/>
      <c r="D34" s="30"/>
    </row>
    <row r="35" spans="1:4" s="3" customFormat="1" x14ac:dyDescent="0.3">
      <c r="A35" s="32"/>
      <c r="B35" s="30"/>
      <c r="C35" s="56"/>
      <c r="D35" s="30"/>
    </row>
    <row r="36" spans="1:4" s="3" customFormat="1" x14ac:dyDescent="0.3">
      <c r="A36" s="32"/>
      <c r="B36" s="30"/>
      <c r="C36" s="56"/>
      <c r="D36" s="30"/>
    </row>
    <row r="37" spans="1:4" s="3" customFormat="1" x14ac:dyDescent="0.3">
      <c r="A37" s="32"/>
      <c r="B37" s="30"/>
      <c r="C37" s="56"/>
      <c r="D37" s="30"/>
    </row>
    <row r="38" spans="1:4" s="3" customFormat="1" x14ac:dyDescent="0.3">
      <c r="A38" s="32"/>
      <c r="B38" s="30"/>
      <c r="C38" s="56"/>
      <c r="D38" s="30"/>
    </row>
    <row r="39" spans="1:4" s="3" customFormat="1" x14ac:dyDescent="0.3">
      <c r="A39" s="32"/>
      <c r="B39" s="30"/>
      <c r="C39" s="56"/>
      <c r="D39" s="30"/>
    </row>
    <row r="40" spans="1:4" s="3" customFormat="1" x14ac:dyDescent="0.3">
      <c r="A40" s="32"/>
      <c r="B40" s="30"/>
      <c r="C40" s="56"/>
      <c r="D40" s="30"/>
    </row>
    <row r="41" spans="1:4" s="3" customFormat="1" x14ac:dyDescent="0.3">
      <c r="A41" s="32"/>
      <c r="B41" s="30"/>
      <c r="C41" s="56"/>
      <c r="D41" s="30"/>
    </row>
    <row r="42" spans="1:4" s="3" customFormat="1" x14ac:dyDescent="0.3">
      <c r="A42" s="32"/>
      <c r="B42" s="30"/>
      <c r="C42" s="56"/>
      <c r="D42" s="30"/>
    </row>
    <row r="43" spans="1:4" s="3" customFormat="1" x14ac:dyDescent="0.3">
      <c r="A43" s="32"/>
      <c r="B43" s="30"/>
      <c r="C43" s="56"/>
      <c r="D43" s="30"/>
    </row>
    <row r="44" spans="1:4" s="3" customFormat="1" x14ac:dyDescent="0.3">
      <c r="A44" s="32"/>
      <c r="B44" s="30"/>
      <c r="C44" s="56"/>
      <c r="D44" s="30"/>
    </row>
    <row r="45" spans="1:4" s="3" customFormat="1" x14ac:dyDescent="0.3">
      <c r="A45" s="32"/>
      <c r="B45" s="30"/>
      <c r="C45" s="56"/>
      <c r="D45" s="30"/>
    </row>
    <row r="46" spans="1:4" s="3" customFormat="1" x14ac:dyDescent="0.3">
      <c r="A46" s="32"/>
      <c r="B46" s="30"/>
      <c r="C46" s="56"/>
      <c r="D46" s="30"/>
    </row>
    <row r="47" spans="1:4" s="3" customFormat="1" x14ac:dyDescent="0.3">
      <c r="A47" s="32"/>
      <c r="B47" s="30"/>
      <c r="C47" s="56"/>
      <c r="D47" s="30"/>
    </row>
    <row r="48" spans="1:4" s="3" customFormat="1" x14ac:dyDescent="0.3">
      <c r="A48" s="32"/>
      <c r="B48" s="30"/>
      <c r="C48" s="56"/>
      <c r="D48" s="30"/>
    </row>
    <row r="49" spans="1:4" s="3" customFormat="1" x14ac:dyDescent="0.3">
      <c r="A49" s="32"/>
      <c r="B49" s="30"/>
      <c r="C49" s="56"/>
      <c r="D49" s="30"/>
    </row>
    <row r="50" spans="1:4" s="3" customFormat="1" x14ac:dyDescent="0.3">
      <c r="A50" s="32"/>
      <c r="B50" s="30"/>
      <c r="C50" s="56"/>
      <c r="D50" s="30"/>
    </row>
    <row r="51" spans="1:4" s="3" customFormat="1" x14ac:dyDescent="0.3">
      <c r="A51" s="32"/>
      <c r="B51" s="30"/>
      <c r="C51" s="56"/>
      <c r="D51" s="30"/>
    </row>
    <row r="52" spans="1:4" s="3" customFormat="1" x14ac:dyDescent="0.3">
      <c r="A52" s="32"/>
      <c r="B52" s="30"/>
      <c r="C52" s="56"/>
      <c r="D52" s="30"/>
    </row>
    <row r="53" spans="1:4" s="3" customFormat="1" x14ac:dyDescent="0.3">
      <c r="A53" s="32"/>
      <c r="B53" s="30"/>
      <c r="C53" s="56"/>
      <c r="D53" s="30"/>
    </row>
    <row r="54" spans="1:4" s="3" customFormat="1" x14ac:dyDescent="0.3">
      <c r="A54" s="32"/>
      <c r="B54" s="30"/>
      <c r="C54" s="56"/>
      <c r="D54" s="30"/>
    </row>
    <row r="55" spans="1:4" s="3" customFormat="1" x14ac:dyDescent="0.3">
      <c r="A55" s="32"/>
      <c r="B55" s="30"/>
      <c r="C55" s="56"/>
      <c r="D55" s="30"/>
    </row>
    <row r="56" spans="1:4" s="3" customFormat="1" x14ac:dyDescent="0.3">
      <c r="A56" s="32"/>
      <c r="B56" s="30"/>
      <c r="C56" s="56"/>
      <c r="D56" s="30"/>
    </row>
    <row r="57" spans="1:4" s="3" customFormat="1" x14ac:dyDescent="0.3">
      <c r="A57" s="32"/>
      <c r="B57" s="30"/>
      <c r="C57" s="56"/>
      <c r="D57" s="30"/>
    </row>
    <row r="58" spans="1:4" s="3" customFormat="1" x14ac:dyDescent="0.3">
      <c r="A58" s="32"/>
      <c r="B58" s="30"/>
      <c r="C58" s="56"/>
      <c r="D58" s="30"/>
    </row>
    <row r="59" spans="1:4" s="3" customFormat="1" x14ac:dyDescent="0.3">
      <c r="A59" s="32"/>
      <c r="B59" s="30"/>
      <c r="C59" s="56"/>
      <c r="D59" s="30"/>
    </row>
    <row r="60" spans="1:4" s="3" customFormat="1" x14ac:dyDescent="0.3">
      <c r="A60" s="32"/>
      <c r="B60" s="30"/>
      <c r="C60" s="56"/>
      <c r="D60" s="30"/>
    </row>
    <row r="61" spans="1:4" s="3" customFormat="1" x14ac:dyDescent="0.3">
      <c r="A61" s="32"/>
      <c r="B61" s="30"/>
      <c r="C61" s="56"/>
      <c r="D61" s="30"/>
    </row>
    <row r="62" spans="1:4" s="3" customFormat="1" x14ac:dyDescent="0.3">
      <c r="A62" s="32"/>
      <c r="B62" s="30"/>
      <c r="C62" s="56"/>
      <c r="D62" s="30"/>
    </row>
    <row r="63" spans="1:4" s="3" customFormat="1" x14ac:dyDescent="0.3">
      <c r="A63" s="32"/>
      <c r="B63" s="30"/>
      <c r="C63" s="56"/>
      <c r="D63" s="30"/>
    </row>
    <row r="64" spans="1:4" s="3" customFormat="1" x14ac:dyDescent="0.3">
      <c r="A64" s="32"/>
      <c r="B64" s="30"/>
      <c r="C64" s="56"/>
      <c r="D64" s="30"/>
    </row>
    <row r="65" spans="1:4" s="3" customFormat="1" x14ac:dyDescent="0.3">
      <c r="A65" s="32"/>
      <c r="B65" s="30"/>
      <c r="C65" s="56"/>
      <c r="D65" s="30"/>
    </row>
    <row r="66" spans="1:4" s="3" customFormat="1" x14ac:dyDescent="0.3">
      <c r="A66" s="32"/>
      <c r="B66" s="30"/>
      <c r="C66" s="56"/>
      <c r="D66" s="30"/>
    </row>
    <row r="67" spans="1:4" s="3" customFormat="1" x14ac:dyDescent="0.3">
      <c r="A67" s="32"/>
      <c r="B67" s="30"/>
      <c r="C67" s="56"/>
      <c r="D67" s="30"/>
    </row>
    <row r="68" spans="1:4" s="3" customFormat="1" x14ac:dyDescent="0.3">
      <c r="A68" s="32"/>
      <c r="B68" s="30"/>
      <c r="C68" s="56"/>
      <c r="D68" s="30"/>
    </row>
    <row r="69" spans="1:4" s="3" customFormat="1" x14ac:dyDescent="0.3">
      <c r="A69" s="32"/>
      <c r="B69" s="30"/>
      <c r="C69" s="56"/>
      <c r="D69" s="30"/>
    </row>
    <row r="70" spans="1:4" s="3" customFormat="1" x14ac:dyDescent="0.3">
      <c r="A70" s="32"/>
      <c r="B70" s="30"/>
      <c r="C70" s="56"/>
      <c r="D70" s="30"/>
    </row>
    <row r="71" spans="1:4" s="3" customFormat="1" x14ac:dyDescent="0.3">
      <c r="A71" s="32"/>
      <c r="B71" s="30"/>
      <c r="C71" s="56"/>
      <c r="D71" s="30"/>
    </row>
    <row r="72" spans="1:4" s="3" customFormat="1" x14ac:dyDescent="0.3">
      <c r="A72" s="32"/>
      <c r="B72" s="30"/>
      <c r="C72" s="56"/>
      <c r="D72" s="30"/>
    </row>
    <row r="73" spans="1:4" s="3" customFormat="1" x14ac:dyDescent="0.3">
      <c r="A73" s="32"/>
      <c r="B73" s="30"/>
      <c r="C73" s="56"/>
      <c r="D73" s="30"/>
    </row>
    <row r="74" spans="1:4" s="3" customFormat="1" x14ac:dyDescent="0.3">
      <c r="A74" s="32"/>
      <c r="B74" s="30"/>
      <c r="C74" s="56"/>
      <c r="D74" s="30"/>
    </row>
    <row r="75" spans="1:4" s="3" customFormat="1" x14ac:dyDescent="0.3">
      <c r="A75" s="32"/>
      <c r="B75" s="30"/>
      <c r="C75" s="56"/>
      <c r="D75" s="30"/>
    </row>
    <row r="76" spans="1:4" s="3" customFormat="1" x14ac:dyDescent="0.3">
      <c r="A76" s="32"/>
      <c r="B76" s="30"/>
      <c r="C76" s="56"/>
      <c r="D76" s="30"/>
    </row>
    <row r="77" spans="1:4" s="3" customFormat="1" x14ac:dyDescent="0.3">
      <c r="A77" s="32"/>
      <c r="B77" s="30"/>
      <c r="C77" s="56"/>
      <c r="D77" s="30"/>
    </row>
    <row r="78" spans="1:4" s="3" customFormat="1" x14ac:dyDescent="0.3">
      <c r="A78" s="32"/>
      <c r="B78" s="30"/>
      <c r="C78" s="56"/>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3:3" x14ac:dyDescent="0.3">
      <c r="C129" s="56"/>
    </row>
  </sheetData>
  <mergeCells count="2">
    <mergeCell ref="A1:C2"/>
    <mergeCell ref="E1:E2"/>
  </mergeCells>
  <hyperlinks>
    <hyperlink ref="E1:E2" location="'Menu principal'!A1" display="Menu principal" xr:uid="{DC9C8B70-0A4B-424D-A973-02A5A08C6242}"/>
  </hyperlink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B8168D-F9D0-40D5-A03B-B1FE0CF37C13}">
          <x14:formula1>
            <xm:f>Liste!$B$1:$B$2</xm:f>
          </x14:formula1>
          <xm:sqref>C7 C31 C29 C9 C21 C17 C27 C25 C23 C19 C15 C13 C11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1E79-A227-48D4-BF02-4E5CE1ED5957}">
  <dimension ref="A1:O189"/>
  <sheetViews>
    <sheetView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0.81640625" defaultRowHeight="13" x14ac:dyDescent="0.3"/>
  <cols>
    <col min="1" max="1" width="11.1796875" style="7" customWidth="1"/>
    <col min="2" max="2" width="6.36328125" style="7" customWidth="1"/>
    <col min="3" max="3" width="55" style="7" customWidth="1"/>
    <col min="4" max="4" width="29.36328125" style="71" customWidth="1"/>
    <col min="5" max="5" width="82.81640625" style="39" customWidth="1"/>
    <col min="6" max="6" width="71.453125" style="118" customWidth="1"/>
    <col min="7" max="7" width="10.1796875" style="7" customWidth="1"/>
    <col min="8" max="8" width="4.453125" style="7" customWidth="1"/>
    <col min="9" max="9" width="13.6328125" style="7" customWidth="1"/>
    <col min="10" max="16384" width="10.81640625" style="7"/>
  </cols>
  <sheetData>
    <row r="1" spans="1:12" s="2" customFormat="1" ht="20.5" customHeight="1" x14ac:dyDescent="0.35">
      <c r="B1" s="312" t="s">
        <v>68</v>
      </c>
      <c r="C1" s="312"/>
      <c r="D1" s="312"/>
      <c r="E1" s="312"/>
      <c r="F1" s="312"/>
      <c r="G1" s="312"/>
      <c r="H1" s="34"/>
      <c r="I1" s="325" t="s">
        <v>14</v>
      </c>
    </row>
    <row r="2" spans="1:12" s="2" customFormat="1" ht="22" hidden="1" x14ac:dyDescent="0.35">
      <c r="B2" s="312"/>
      <c r="C2" s="312"/>
      <c r="D2" s="312"/>
      <c r="E2" s="312"/>
      <c r="F2" s="312"/>
      <c r="G2" s="312"/>
      <c r="H2" s="33"/>
      <c r="I2" s="325"/>
    </row>
    <row r="3" spans="1:12" s="2" customFormat="1" ht="14.5" x14ac:dyDescent="0.35">
      <c r="B3" s="9"/>
      <c r="C3" s="10"/>
      <c r="D3" s="70"/>
      <c r="E3" s="10"/>
      <c r="F3" s="119"/>
      <c r="G3" s="10"/>
    </row>
    <row r="4" spans="1:12" s="252" customFormat="1" ht="17" thickBot="1" x14ac:dyDescent="0.7">
      <c r="A4" s="140" t="s">
        <v>85</v>
      </c>
      <c r="B4" s="140" t="s">
        <v>70</v>
      </c>
      <c r="C4" s="141" t="s">
        <v>69</v>
      </c>
      <c r="D4" s="142" t="s">
        <v>75</v>
      </c>
      <c r="E4" s="141" t="s">
        <v>74</v>
      </c>
      <c r="F4" s="143" t="s">
        <v>240</v>
      </c>
      <c r="G4" s="141" t="s">
        <v>73</v>
      </c>
      <c r="H4" s="251"/>
    </row>
    <row r="5" spans="1:12" s="3" customFormat="1" ht="56.5" customHeight="1" x14ac:dyDescent="0.3">
      <c r="A5" s="328" t="s">
        <v>227</v>
      </c>
      <c r="B5" s="176" t="s">
        <v>186</v>
      </c>
      <c r="C5" s="145" t="s">
        <v>180</v>
      </c>
      <c r="D5" s="197" t="str">
        <f>IF('0. Avant de débuter'!C6="","",'0. Avant de débuter'!C6)</f>
        <v/>
      </c>
      <c r="E5" s="198" t="str">
        <f>IF(D5="","Réponse non renseignée",IF(D5="OUI","Pas d'action à mener","Constituez au plus vite votre équipe projet INS en y incluant les différents profils cités."))</f>
        <v>Réponse non renseignée</v>
      </c>
      <c r="F5" s="146"/>
      <c r="G5" s="264" t="str">
        <f>IF(E5="Réponse non renseignée","",IF(E5="Pas d'action à mener","",1))</f>
        <v/>
      </c>
      <c r="H5" s="6"/>
      <c r="I5" s="72"/>
      <c r="J5" s="72"/>
      <c r="K5" s="69"/>
      <c r="L5" s="69"/>
    </row>
    <row r="6" spans="1:12" s="3" customFormat="1" ht="124.5" customHeight="1" x14ac:dyDescent="0.3">
      <c r="A6" s="329"/>
      <c r="B6" s="323" t="s">
        <v>187</v>
      </c>
      <c r="C6" s="145" t="s">
        <v>460</v>
      </c>
      <c r="D6" s="197" t="str">
        <f>IF('0. Avant de débuter'!C9="","",'0. Avant de débuter'!C9)</f>
        <v/>
      </c>
      <c r="E6" s="198" t="str">
        <f>IF(D6="","Réponse non renseignée",IF(D6="OUI","Assurez-vous qu'a minima les personnes suivantes ont pris connaissance du RNIV : Directeur, DSI, DIM, Réfèrent identitovigilance, responsable Qualité.r",I6&amp;J6))</f>
        <v>Réponse non renseignée</v>
      </c>
      <c r="F6" s="146" t="s">
        <v>598</v>
      </c>
      <c r="G6" s="264" t="str">
        <f>IF(E6="Réponse non renseignée","",IF(E6="Pas d'action à mener","",1))</f>
        <v/>
      </c>
      <c r="H6" s="6"/>
      <c r="I6" s="72" t="s">
        <v>470</v>
      </c>
      <c r="J6" s="72" t="s">
        <v>601</v>
      </c>
      <c r="K6" s="69"/>
      <c r="L6" s="69"/>
    </row>
    <row r="7" spans="1:12" s="3" customFormat="1" ht="111.5" customHeight="1" x14ac:dyDescent="0.3">
      <c r="A7" s="329"/>
      <c r="B7" s="323"/>
      <c r="C7" s="145" t="s">
        <v>461</v>
      </c>
      <c r="D7" s="197" t="str">
        <f>IF('0. Avant de débuter'!C12="","",'0. Avant de débuter'!C12)</f>
        <v/>
      </c>
      <c r="E7" s="198" t="str">
        <f>IF(D7="","Réponse non renseignée",IF(D7="OUI","Assurez-vous qu'a minima les personnes suivantes ont pris connaissance du référentiel INS : Directeur, DSI, DIM, Réfèrent identitovigilance, responsable Qualité.",I7&amp;J7))</f>
        <v>Réponse non renseignée</v>
      </c>
      <c r="F7" s="146" t="s">
        <v>597</v>
      </c>
      <c r="G7" s="264" t="str">
        <f>IF(E7="Réponse non renseignée","",IF(E7="Pas d'action à mener","",1))</f>
        <v/>
      </c>
      <c r="H7" s="6"/>
      <c r="I7" s="72" t="s">
        <v>468</v>
      </c>
      <c r="J7" s="73" t="s">
        <v>600</v>
      </c>
      <c r="K7" s="69"/>
      <c r="L7" s="69"/>
    </row>
    <row r="8" spans="1:12" s="3" customFormat="1" ht="82" customHeight="1" x14ac:dyDescent="0.3">
      <c r="A8" s="329"/>
      <c r="B8" s="323"/>
      <c r="C8" s="145" t="s">
        <v>465</v>
      </c>
      <c r="D8" s="197" t="str">
        <f>IF('0. Avant de débuter'!C15="","",'0. Avant de débuter'!C15)</f>
        <v/>
      </c>
      <c r="E8" s="198" t="str">
        <f>IF(D8="","Réponse non renseignée",IF(D8="OUI","Assurez-vous qu'a minima les personnes suivantes ont pris connaissance du décret : Directeur, DSI, DIM, Réfèrent identitovigilance, responsable Qualité.",I8))</f>
        <v>Réponse non renseignée</v>
      </c>
      <c r="F8" s="146" t="s">
        <v>466</v>
      </c>
      <c r="G8" s="264" t="str">
        <f>IF(E8="Réponse non renseignée","",IF(E8="Pas d'action à mener","",1))</f>
        <v/>
      </c>
      <c r="H8" s="6"/>
      <c r="I8" s="72" t="s">
        <v>467</v>
      </c>
      <c r="J8" s="73"/>
      <c r="K8" s="69"/>
      <c r="L8" s="69"/>
    </row>
    <row r="9" spans="1:12" s="3" customFormat="1" ht="124" customHeight="1" x14ac:dyDescent="0.3">
      <c r="A9" s="329"/>
      <c r="B9" s="323"/>
      <c r="C9" s="145" t="s">
        <v>541</v>
      </c>
      <c r="D9" s="197" t="str">
        <f>IF('0. Avant de débuter'!C18="","",'0. Avant de débuter'!C18)</f>
        <v/>
      </c>
      <c r="E9" s="198" t="str">
        <f>IF(D9="","Réponse non renseignée",IF(D9="OUI","Pas d'action à mener",I9&amp;J9))</f>
        <v>Réponse non renseignée</v>
      </c>
      <c r="F9" s="147" t="s">
        <v>596</v>
      </c>
      <c r="G9" s="264" t="str">
        <f>IF(E9="Réponse non renseignée","",IF(E9="Pas d'action à mener","",2))</f>
        <v/>
      </c>
      <c r="H9" s="6"/>
      <c r="I9" s="72" t="s">
        <v>599</v>
      </c>
      <c r="J9" s="73" t="s">
        <v>241</v>
      </c>
      <c r="K9" s="69"/>
      <c r="L9" s="69"/>
    </row>
    <row r="10" spans="1:12" s="3" customFormat="1" ht="89.5" customHeight="1" x14ac:dyDescent="0.3">
      <c r="A10" s="250"/>
      <c r="B10" s="323"/>
      <c r="C10" s="145" t="s">
        <v>462</v>
      </c>
      <c r="D10" s="197" t="str">
        <f>IF('0. Avant de débuter'!C20="","",'0. Avant de débuter'!C20)</f>
        <v/>
      </c>
      <c r="E10" s="198" t="str">
        <f>IF(D10="","Réponse non renseignée",IF(D10="OUI","Assurez-vous qu'a minima les personnes suivantes ont pris connaissance du document : Directeur, DSI, DIM, Réfèrent identitovigilance, responsable Qualité.",I10))</f>
        <v>Réponse non renseignée</v>
      </c>
      <c r="F10" s="147" t="s">
        <v>575</v>
      </c>
      <c r="G10" s="264" t="str">
        <f>IF(E10="Réponse non renseignée","",IF(E10="Pas d'action à mener","",1))</f>
        <v/>
      </c>
      <c r="H10" s="6"/>
      <c r="I10" s="72" t="s">
        <v>469</v>
      </c>
      <c r="J10" s="69"/>
      <c r="K10" s="69"/>
      <c r="L10" s="69"/>
    </row>
    <row r="11" spans="1:12" s="3" customFormat="1" ht="53" customHeight="1" x14ac:dyDescent="0.3">
      <c r="A11" s="250"/>
      <c r="B11" s="323"/>
      <c r="C11" s="145" t="s">
        <v>463</v>
      </c>
      <c r="D11" s="197" t="str">
        <f>IF('0. Avant de débuter'!C23="","",'0. Avant de débuter'!C23)</f>
        <v/>
      </c>
      <c r="E11" s="198" t="str">
        <f>IF(D11="","Réponse non renseignée",IF(D11="OUI","Pas d'action à mener","Ce guide est à destination des experts-visiteurs de la HAS. Vous pouvez en prendre connaissance, en complément du manuel de la certification des établissements de santé."))</f>
        <v>Réponse non renseignée</v>
      </c>
      <c r="F11" s="147" t="s">
        <v>242</v>
      </c>
      <c r="G11" s="264" t="str">
        <f>IF(E11="Réponse non renseignée","",IF(E11="Pas d'action à mener","",2))</f>
        <v/>
      </c>
      <c r="H11" s="6"/>
      <c r="I11" s="68"/>
      <c r="J11" s="69"/>
      <c r="K11" s="69"/>
      <c r="L11" s="69"/>
    </row>
    <row r="12" spans="1:12" s="3" customFormat="1" ht="86.5" customHeight="1" x14ac:dyDescent="0.3">
      <c r="A12" s="250"/>
      <c r="B12" s="323"/>
      <c r="C12" s="148" t="s">
        <v>464</v>
      </c>
      <c r="D12" s="197" t="str">
        <f>IF('0. Avant de débuter'!C25="","",'0. Avant de débuter'!C25)</f>
        <v/>
      </c>
      <c r="E12" s="198" t="str">
        <f>IF(D12="","Réponse non renseignée",IF(D12="OUI","Pas d'action à mener",I12&amp;J12))</f>
        <v>Réponse non renseignée</v>
      </c>
      <c r="F12" s="147" t="s">
        <v>516</v>
      </c>
      <c r="G12" s="264" t="str">
        <f>IF(E12="Réponse non renseignée","",IF(E12="Pas d'action à mener","",2))</f>
        <v/>
      </c>
      <c r="H12" s="6"/>
      <c r="I12" s="72" t="s">
        <v>423</v>
      </c>
      <c r="J12" s="73" t="s">
        <v>424</v>
      </c>
      <c r="K12" s="69"/>
      <c r="L12" s="69"/>
    </row>
    <row r="13" spans="1:12" s="3" customFormat="1" ht="86.5" customHeight="1" x14ac:dyDescent="0.3">
      <c r="A13" s="250"/>
      <c r="B13" s="324"/>
      <c r="C13" s="148" t="s">
        <v>472</v>
      </c>
      <c r="D13" s="199" t="str">
        <f>IF('0. Avant de débuter'!C28="","",'0. Avant de débuter'!C28)</f>
        <v/>
      </c>
      <c r="E13" s="200" t="str">
        <f>IF(D13="","Réponse non renseignée",IF(D13="OUI","Assurez-vous qu'a minima les personnes suivantes ont pris connaissance du document : Directeur, DSI, DIM, Réfèrent identitovigilance, responsable Qualité.",I13))</f>
        <v>Réponse non renseignée</v>
      </c>
      <c r="F13" s="149" t="s">
        <v>473</v>
      </c>
      <c r="G13" s="265" t="str">
        <f>IF(E13="Réponse non renseignée","",IF(E13="Pas d'action à mener","",1))</f>
        <v/>
      </c>
      <c r="H13" s="6"/>
      <c r="I13" s="72" t="s">
        <v>474</v>
      </c>
      <c r="J13" s="73"/>
      <c r="K13" s="69"/>
      <c r="L13" s="69"/>
    </row>
    <row r="14" spans="1:12" s="3" customFormat="1" ht="47" customHeight="1" x14ac:dyDescent="0.3">
      <c r="A14" s="329" t="s">
        <v>227</v>
      </c>
      <c r="B14" s="331" t="s">
        <v>188</v>
      </c>
      <c r="C14" s="150" t="s">
        <v>229</v>
      </c>
      <c r="D14" s="201" t="str">
        <f>IF('0. Avant de débuter'!C32="","",'0. Avant de débuter'!C32)</f>
        <v/>
      </c>
      <c r="E14" s="202" t="str">
        <f>IF(D14="","Réponse non renseignée",IF(D14="OUI","Pas d'action à mener","Ce support, réalisé par l'ANS, présente les notions de base à connaître sur l'INS. Prenez-en connaissance si nécessaire."))</f>
        <v>Réponse non renseignée</v>
      </c>
      <c r="F14" s="151" t="s">
        <v>602</v>
      </c>
      <c r="G14" s="266" t="str">
        <f t="shared" ref="G14:G25" si="0">IF(E14="Réponse non renseignée","",IF(E14="Pas d'action à mener","",2))</f>
        <v/>
      </c>
      <c r="H14" s="6"/>
      <c r="I14" s="68"/>
      <c r="J14" s="73"/>
      <c r="K14" s="69"/>
    </row>
    <row r="15" spans="1:12" s="3" customFormat="1" ht="61.5" customHeight="1" x14ac:dyDescent="0.3">
      <c r="A15" s="329"/>
      <c r="B15" s="323"/>
      <c r="C15" s="152" t="s">
        <v>228</v>
      </c>
      <c r="D15" s="197" t="str">
        <f>IF('0. Avant de débuter'!C35="","",'0. Avant de débuter'!C35)</f>
        <v/>
      </c>
      <c r="E15" s="198" t="str">
        <f>IF(D15="","Réponse non renseignée",IF(D15="OUI","Pas d'action à mener","Ce document, élaboré par l'ANS, vous permet de prendre connaissance des principales actions à mettre en place afin de vous préparer à l'arrivée de l'INS. Nous vous invitons à consulter ce document."))</f>
        <v>Réponse non renseignée</v>
      </c>
      <c r="F15" s="147" t="s">
        <v>603</v>
      </c>
      <c r="G15" s="264" t="str">
        <f t="shared" si="0"/>
        <v/>
      </c>
      <c r="H15" s="6"/>
      <c r="I15" s="68"/>
      <c r="J15" s="73"/>
      <c r="K15" s="69"/>
    </row>
    <row r="16" spans="1:12" s="3" customFormat="1" ht="88.5" customHeight="1" x14ac:dyDescent="0.3">
      <c r="A16" s="329"/>
      <c r="B16" s="323"/>
      <c r="C16" s="152" t="s">
        <v>234</v>
      </c>
      <c r="D16" s="197" t="str">
        <f>IF('0. Avant de débuter'!C38="","",'0. Avant de débuter'!C38)</f>
        <v/>
      </c>
      <c r="E16" s="198" t="str">
        <f>IF(D16="","Réponse non renseignée",IF(D16="OUI","Pas d'action à mener",I16))</f>
        <v>Réponse non renseignée</v>
      </c>
      <c r="F16" s="147" t="s">
        <v>605</v>
      </c>
      <c r="G16" s="264" t="str">
        <f t="shared" si="0"/>
        <v/>
      </c>
      <c r="H16" s="6"/>
      <c r="I16" s="72" t="s">
        <v>425</v>
      </c>
      <c r="J16" s="73"/>
    </row>
    <row r="17" spans="1:12" s="3" customFormat="1" ht="116" customHeight="1" x14ac:dyDescent="0.3">
      <c r="A17" s="329"/>
      <c r="B17" s="323" t="s">
        <v>188</v>
      </c>
      <c r="C17" s="152" t="s">
        <v>606</v>
      </c>
      <c r="D17" s="197" t="str">
        <f>IF('0. Avant de débuter'!C41="","",'0. Avant de débuter'!C41)</f>
        <v/>
      </c>
      <c r="E17" s="198" t="str">
        <f>IF(D17="","Réponse non renseignée",IF(D17="OUI","Pas d'action à mener","Ce kit contient des affiches et un dépliant à destination des patients."))</f>
        <v>Réponse non renseignée</v>
      </c>
      <c r="F17" s="147" t="s">
        <v>607</v>
      </c>
      <c r="G17" s="264" t="str">
        <f t="shared" si="0"/>
        <v/>
      </c>
      <c r="H17" s="6"/>
      <c r="I17" s="72" t="s">
        <v>426</v>
      </c>
    </row>
    <row r="18" spans="1:12" s="3" customFormat="1" ht="96" customHeight="1" x14ac:dyDescent="0.3">
      <c r="A18" s="329"/>
      <c r="B18" s="323"/>
      <c r="C18" s="152" t="s">
        <v>514</v>
      </c>
      <c r="D18" s="216" t="str">
        <f>IF('0. Avant de débuter'!C44="","",'0. Avant de débuter'!C44)</f>
        <v/>
      </c>
      <c r="E18" s="198" t="str">
        <f>IF(D18="","Réponse non renseignée",IF(D18="OUI","Pas d'action à mener","Ce fichier, disponible sur le site de l'ANS, vise à aider les éditeurs, les structures sanitaires, médico-sociales et les professionnels libéraux à s'assurer que l'INS soit correctement implémentée dans les logiciels, "&amp;I18))</f>
        <v>Réponse non renseignée</v>
      </c>
      <c r="F18" s="147" t="s">
        <v>511</v>
      </c>
      <c r="G18" s="264" t="str">
        <f t="shared" si="0"/>
        <v/>
      </c>
      <c r="H18" s="6"/>
      <c r="I18" s="72" t="s">
        <v>542</v>
      </c>
    </row>
    <row r="19" spans="1:12" s="3" customFormat="1" ht="61.5" customHeight="1" x14ac:dyDescent="0.3">
      <c r="A19" s="329"/>
      <c r="B19" s="323"/>
      <c r="C19" s="152" t="s">
        <v>608</v>
      </c>
      <c r="D19" s="216"/>
      <c r="E19" s="198" t="str">
        <f>IF(D19="","Réponse non renseignée",IF(D19="OUI","Pas d'action à mener","Des établissements de santé et des structures médico-sociales partagent leur retour d'expérience sur le déploiement de l'INS."))</f>
        <v>Réponse non renseignée</v>
      </c>
      <c r="F19" s="147" t="s">
        <v>609</v>
      </c>
      <c r="G19" s="264" t="str">
        <f t="shared" si="0"/>
        <v/>
      </c>
      <c r="H19" s="6"/>
      <c r="I19" s="72"/>
    </row>
    <row r="20" spans="1:12" s="3" customFormat="1" ht="61" customHeight="1" x14ac:dyDescent="0.3">
      <c r="A20" s="329"/>
      <c r="B20" s="323"/>
      <c r="C20" s="152" t="s">
        <v>518</v>
      </c>
      <c r="D20" s="197" t="str">
        <f>IF('0. Avant de débuter'!C50="","",'0. Avant de débuter'!C50)</f>
        <v/>
      </c>
      <c r="E20" s="198" t="str">
        <f>IF(D20="","Réponse non renseignée",IF(D20="OUI","Pas d'action à mener","Appuyez-vous sur les fiches de communication et les fiches pratiques INS réalisées par le 3RIV (réseau des référents régionaux d'identitovigilance) afin de vous aider à communiquer et à sensibiliser sur l'INS et l'identitovigilance."&amp;I20))</f>
        <v>Réponse non renseignée</v>
      </c>
      <c r="F20" s="147" t="s">
        <v>576</v>
      </c>
      <c r="G20" s="264" t="str">
        <f t="shared" si="0"/>
        <v/>
      </c>
      <c r="H20" s="6"/>
      <c r="I20" s="72" t="s">
        <v>519</v>
      </c>
    </row>
    <row r="21" spans="1:12" s="3" customFormat="1" ht="72" customHeight="1" x14ac:dyDescent="0.3">
      <c r="A21" s="329"/>
      <c r="B21" s="323"/>
      <c r="C21" s="152" t="s">
        <v>235</v>
      </c>
      <c r="D21" s="197" t="str">
        <f>IF('0. Avant de débuter'!C53="","",'0. Avant de débuter'!C53)</f>
        <v/>
      </c>
      <c r="E21" s="198" t="str">
        <f>IF(D21="","Réponse non renseignée",IF(D21="OUI","Pas d'action à mener","Retrouvez l'ensemble des ressources du projet INS sur la page INS du site de l'ANS."))</f>
        <v>Réponse non renseignée</v>
      </c>
      <c r="F21" s="147" t="s">
        <v>517</v>
      </c>
      <c r="G21" s="264" t="str">
        <f t="shared" si="0"/>
        <v/>
      </c>
      <c r="H21" s="6"/>
      <c r="I21" s="68"/>
      <c r="J21" s="73"/>
      <c r="K21" s="69"/>
    </row>
    <row r="22" spans="1:12" s="3" customFormat="1" ht="62.5" customHeight="1" x14ac:dyDescent="0.3">
      <c r="A22" s="329"/>
      <c r="B22" s="323"/>
      <c r="C22" s="152" t="s">
        <v>239</v>
      </c>
      <c r="D22" s="197" t="str">
        <f>IF('0. Avant de débuter'!C56="","",'0. Avant de débuter'!C56)</f>
        <v/>
      </c>
      <c r="E22" s="198" t="str">
        <f>IF(D22="","Réponse non renseignée",IF(D22="OUI","Pas d'action à mener",I22&amp;J22))</f>
        <v>Réponse non renseignée</v>
      </c>
      <c r="F22" s="147" t="s">
        <v>246</v>
      </c>
      <c r="G22" s="264" t="str">
        <f t="shared" ref="G22" si="1">IF(E22="Réponse non renseignée","",IF(E22="Pas d'action à mener","",2))</f>
        <v/>
      </c>
      <c r="H22" s="6"/>
      <c r="I22" s="120" t="s">
        <v>231</v>
      </c>
      <c r="J22" s="73" t="s">
        <v>245</v>
      </c>
    </row>
    <row r="23" spans="1:12" s="3" customFormat="1" ht="65.5" customHeight="1" x14ac:dyDescent="0.3">
      <c r="A23" s="329"/>
      <c r="B23" s="323"/>
      <c r="C23" s="152" t="s">
        <v>238</v>
      </c>
      <c r="D23" s="197" t="str">
        <f>IF('0. Avant de débuter'!C59="","",'0. Avant de débuter'!C59)</f>
        <v/>
      </c>
      <c r="E23" s="198" t="str">
        <f>IF(D23="","Réponse non renseignée",IF(D23="OUI","Pas d'action à mener",I23&amp;J23))</f>
        <v>Réponse non renseignée</v>
      </c>
      <c r="F23" s="147" t="s">
        <v>246</v>
      </c>
      <c r="G23" s="264" t="str">
        <f>IF(E23="Réponse non renseignée","",IF(E23="Pas d'action à mener","",2))</f>
        <v/>
      </c>
      <c r="H23" s="6"/>
      <c r="I23" s="120" t="s">
        <v>231</v>
      </c>
      <c r="J23" s="73" t="s">
        <v>245</v>
      </c>
    </row>
    <row r="24" spans="1:12" s="3" customFormat="1" ht="51.5" customHeight="1" x14ac:dyDescent="0.3">
      <c r="A24" s="329"/>
      <c r="B24" s="323"/>
      <c r="C24" s="152" t="s">
        <v>236</v>
      </c>
      <c r="D24" s="197" t="str">
        <f>IF('0. Avant de débuter'!C62="","",'0. Avant de débuter'!C62)</f>
        <v/>
      </c>
      <c r="E24" s="198" t="str">
        <f>IF(D24="","Réponse non renseignée",IF(D24="OUI","Pas d'action à mener","Cette boîte à outils s’adresse aux DSI-RSI des établissements de santé. Elle permet d'atteindre les prérequis du programme HOP'EN et d'en fournir les éléments de preuve. Prenez-en connaissance si vous êtes concerné."))</f>
        <v>Réponse non renseignée</v>
      </c>
      <c r="F24" s="147" t="s">
        <v>243</v>
      </c>
      <c r="G24" s="264" t="str">
        <f t="shared" si="0"/>
        <v/>
      </c>
      <c r="H24" s="6"/>
      <c r="I24" s="5"/>
    </row>
    <row r="25" spans="1:12" s="3" customFormat="1" ht="62.5" customHeight="1" thickBot="1" x14ac:dyDescent="0.3">
      <c r="A25" s="329"/>
      <c r="B25" s="323"/>
      <c r="C25" s="152" t="s">
        <v>237</v>
      </c>
      <c r="D25" s="197" t="str">
        <f>IF('0. Avant de débuter'!C65="","",'0. Avant de débuter'!C65)</f>
        <v/>
      </c>
      <c r="E25" s="198" t="str">
        <f>IF(D25="","Réponse non renseignée",IF(D25="OUI","Pas d'action à mener","Cette publication, réalisée par l'ANAP, est un modèle de méthode d'identitovigilance pour un groupement de structures tel qu'un GHT. Prenez-en connaissance si vous êtes concerné, en complément du RNIV."))</f>
        <v>Réponse non renseignée</v>
      </c>
      <c r="F25" s="147" t="s">
        <v>244</v>
      </c>
      <c r="G25" s="264" t="str">
        <f t="shared" si="0"/>
        <v/>
      </c>
      <c r="H25" s="6"/>
      <c r="I25" s="5"/>
    </row>
    <row r="26" spans="1:12" s="32" customFormat="1" ht="27" customHeight="1" x14ac:dyDescent="0.35">
      <c r="A26" s="317"/>
      <c r="B26" s="156" t="s">
        <v>427</v>
      </c>
      <c r="C26" s="157" t="s">
        <v>155</v>
      </c>
      <c r="D26" s="205" t="str">
        <f>IF('I.Organisation IV'!C6="","",'I.Organisation IV'!C6)</f>
        <v/>
      </c>
      <c r="E26" s="206"/>
      <c r="F26" s="158"/>
      <c r="G26" s="267"/>
    </row>
    <row r="27" spans="1:12" s="32" customFormat="1" ht="23.5" customHeight="1" x14ac:dyDescent="0.35">
      <c r="A27" s="318"/>
      <c r="B27" s="159" t="s">
        <v>78</v>
      </c>
      <c r="C27" s="160" t="s">
        <v>140</v>
      </c>
      <c r="D27" s="207" t="str">
        <f>IF('I.Organisation IV'!C9="","",'I.Organisation IV'!C9)</f>
        <v/>
      </c>
      <c r="E27" s="208"/>
      <c r="F27" s="161"/>
      <c r="G27" s="268"/>
    </row>
    <row r="28" spans="1:12" s="3" customFormat="1" ht="43.5" customHeight="1" x14ac:dyDescent="0.3">
      <c r="A28" s="318"/>
      <c r="B28" s="159" t="s">
        <v>79</v>
      </c>
      <c r="C28" s="162" t="str">
        <f>'I.Organisation IV'!B11</f>
        <v>Etes-vous une structure avec un (ou des) service(s) ayant une charge de travail particulière (accueil délocalisé, urgences…) ?</v>
      </c>
      <c r="D28" s="207" t="str">
        <f>IF('I.Organisation IV'!C11="","",'I.Organisation IV'!C11)</f>
        <v/>
      </c>
      <c r="E28" s="209"/>
      <c r="F28" s="163"/>
      <c r="G28" s="269"/>
      <c r="H28" s="6"/>
      <c r="I28" s="5"/>
    </row>
    <row r="29" spans="1:12" s="3" customFormat="1" ht="37.5" customHeight="1" x14ac:dyDescent="0.3">
      <c r="A29" s="318"/>
      <c r="B29" s="159" t="s">
        <v>80</v>
      </c>
      <c r="C29" s="164" t="s">
        <v>156</v>
      </c>
      <c r="D29" s="207" t="str">
        <f>IF('I.Organisation IV'!C13="","",'I.Organisation IV'!C13)</f>
        <v/>
      </c>
      <c r="E29" s="209"/>
      <c r="F29" s="163"/>
      <c r="G29" s="269"/>
      <c r="H29" s="6"/>
      <c r="I29" s="5"/>
    </row>
    <row r="30" spans="1:12" s="3" customFormat="1" ht="130" x14ac:dyDescent="0.3">
      <c r="A30" s="318"/>
      <c r="B30" s="320" t="s">
        <v>81</v>
      </c>
      <c r="C30" s="164" t="s">
        <v>297</v>
      </c>
      <c r="D30" s="197" t="str">
        <f>IF('I.Organisation IV'!C17="","",'I.Organisation IV'!C17)</f>
        <v/>
      </c>
      <c r="E30" s="198" t="str">
        <f>IF(D30="","Réponse non renseignée",IF(D30="Non applicable","Non concerné par l'action",IF(D30="OUI","Pas d'action à mener","Constituez votre CIV de territoire / groupement. 
Pour rappel, l'existence d'une CIV de territoire / groupement est un prérequis du programme HOP'EN")))</f>
        <v>Réponse non renseignée</v>
      </c>
      <c r="F30" s="146" t="s">
        <v>588</v>
      </c>
      <c r="G30" s="264" t="str">
        <f t="shared" ref="G30:G31" si="2">IF(E30="Réponse non renseignée","",IF(E30="Pas d'action à mener","",1))</f>
        <v/>
      </c>
      <c r="H30" s="6"/>
      <c r="I30" s="68"/>
      <c r="J30" s="69"/>
      <c r="K30" s="69"/>
      <c r="L30" s="69"/>
    </row>
    <row r="31" spans="1:12" s="3" customFormat="1" ht="141.5" customHeight="1" x14ac:dyDescent="0.3">
      <c r="A31" s="318"/>
      <c r="B31" s="332"/>
      <c r="C31" s="164" t="s">
        <v>298</v>
      </c>
      <c r="D31" s="197" t="str">
        <f>IF('I.Organisation IV'!C19="","",'I.Organisation IV'!C19)</f>
        <v/>
      </c>
      <c r="E31" s="198" t="str">
        <f>IF(D31="","Réponse non renseignée",IF(D31="Non applicable","Non concerné par l'action",IF(D31="OUI","Pas d'action à mener",I31)))</f>
        <v>Réponse non renseignée</v>
      </c>
      <c r="F31" s="146" t="s">
        <v>588</v>
      </c>
      <c r="G31" s="264" t="str">
        <f t="shared" si="2"/>
        <v/>
      </c>
      <c r="H31" s="6"/>
      <c r="I31" s="72" t="s">
        <v>299</v>
      </c>
      <c r="J31" s="69"/>
      <c r="K31" s="69"/>
      <c r="L31" s="69"/>
    </row>
    <row r="32" spans="1:12" s="3" customFormat="1" ht="143.5" customHeight="1" x14ac:dyDescent="0.3">
      <c r="A32" s="318"/>
      <c r="B32" s="159" t="s">
        <v>82</v>
      </c>
      <c r="C32" s="164" t="s">
        <v>1</v>
      </c>
      <c r="D32" s="207" t="str">
        <f>IF('I.Organisation IV'!C22="","",'I.Organisation IV'!C22)</f>
        <v/>
      </c>
      <c r="E32" s="198" t="str">
        <f>IF(D32="","Réponse non renseignée",IF(D32="OUI","Pas d'action à mener",I32))</f>
        <v>Réponse non renseignée</v>
      </c>
      <c r="F32" s="146" t="s">
        <v>588</v>
      </c>
      <c r="G32" s="264" t="str">
        <f>IF(E32="Réponse non renseignée","",IF(E32="Pas d'action à mener","",1))</f>
        <v/>
      </c>
      <c r="H32" s="6"/>
      <c r="I32" s="72" t="s">
        <v>449</v>
      </c>
      <c r="J32" s="69"/>
      <c r="K32" s="69"/>
      <c r="L32" s="69"/>
    </row>
    <row r="33" spans="1:12" s="3" customFormat="1" ht="149" customHeight="1" x14ac:dyDescent="0.3">
      <c r="A33" s="318"/>
      <c r="B33" s="159" t="s">
        <v>83</v>
      </c>
      <c r="C33" s="162" t="s">
        <v>76</v>
      </c>
      <c r="D33" s="197" t="str">
        <f>IF('I.Organisation IV'!C25="","",'I.Organisation IV'!C25)</f>
        <v/>
      </c>
      <c r="E33" s="198" t="str">
        <f>Feuil3!D21</f>
        <v>Pas d'action à mener</v>
      </c>
      <c r="F33" s="165" t="s">
        <v>589</v>
      </c>
      <c r="G33" s="270" t="str">
        <f>IF(E33="Réponse non renseignée","",IF(E33="Pas d'action à mener","",1))</f>
        <v/>
      </c>
      <c r="H33" s="6"/>
      <c r="I33" s="68"/>
      <c r="J33" s="69"/>
      <c r="K33" s="69" t="s">
        <v>132</v>
      </c>
      <c r="L33" s="69"/>
    </row>
    <row r="34" spans="1:12" s="3" customFormat="1" ht="52" customHeight="1" x14ac:dyDescent="0.3">
      <c r="A34" s="318"/>
      <c r="B34" s="159" t="s">
        <v>84</v>
      </c>
      <c r="C34" s="162" t="s">
        <v>77</v>
      </c>
      <c r="D34" s="210" t="str">
        <f>IF('I.Organisation IV'!C27="","",'I.Organisation IV'!C27)</f>
        <v/>
      </c>
      <c r="E34" s="197" t="str">
        <f>IF(D34="","Réponse non renseignée","Si le personnel de la CIV comporte des profils qui ne sont pas uniquement des personnels de l'accueil ou des professionnels de l'identitovigilance, prévoyez de réaliser une formation renforcée pour ces profils.")</f>
        <v>Réponse non renseignée</v>
      </c>
      <c r="F34" s="166"/>
      <c r="G34" s="264" t="str">
        <f>IF(E34="Réponse non renseignée","",IF(E34="Pas d'action à mener","",1))</f>
        <v/>
      </c>
      <c r="H34" s="11"/>
      <c r="I34" s="5"/>
    </row>
    <row r="35" spans="1:12" s="3" customFormat="1" ht="75.5" customHeight="1" x14ac:dyDescent="0.3">
      <c r="A35" s="318"/>
      <c r="B35" s="159" t="s">
        <v>135</v>
      </c>
      <c r="C35" s="162" t="str">
        <f>'I.Organisation IV'!B29</f>
        <v xml:space="preserve"> L’établissement dispose-t-il d’un logiciel spécifique dédié à l’identitovigilance, c'est-à-dire différent de la suite Microsoft Office, capable de dépister les doublons, les anomalies d’identités, les données incohérentes et de constituer des listes de travail pour les utilisateurs ?</v>
      </c>
      <c r="D35" s="207" t="str">
        <f>IF('I.Organisation IV'!C29="","",'I.Organisation IV'!C29)</f>
        <v/>
      </c>
      <c r="E35" s="198" t="str">
        <f>IF(D35="","Réponse non renseignée",IF(D35="OUI","Pensez à contacter votre éditeur pour connaître les évolutions que ce dernier prévoit pour se mettre en conformité avec l'INS","Veillez à renforcer vos process de signalement des anomalies."))</f>
        <v>Réponse non renseignée</v>
      </c>
      <c r="F35" s="147"/>
      <c r="G35" s="264" t="str">
        <f>IF(E35="Réponse non renseignée","",IF(E35="Pas d'action à mener","",1))</f>
        <v/>
      </c>
      <c r="H35" s="6"/>
      <c r="I35" s="5"/>
    </row>
    <row r="36" spans="1:12" s="3" customFormat="1" ht="141.5" customHeight="1" x14ac:dyDescent="0.3">
      <c r="A36" s="318"/>
      <c r="B36" s="320" t="s">
        <v>142</v>
      </c>
      <c r="C36" s="162" t="s">
        <v>313</v>
      </c>
      <c r="D36" s="207" t="str">
        <f>IF('I.Organisation IV'!C32="","",'I.Organisation IV'!C32)</f>
        <v/>
      </c>
      <c r="E36" s="198" t="str">
        <f>IF(D36="","Réponse non renseignée",IF(D36="OUI","Mettez à jour le document en tenant compte du RNIV et des spécificités de l'INS",I36))</f>
        <v>Réponse non renseignée</v>
      </c>
      <c r="F36" s="146" t="s">
        <v>588</v>
      </c>
      <c r="G36" s="264" t="str">
        <f>IF(E36="Réponse non renseignée","",IF(E36="Pas d'action à mener","",2))</f>
        <v/>
      </c>
      <c r="H36" s="6"/>
      <c r="I36" s="72" t="s">
        <v>314</v>
      </c>
    </row>
    <row r="37" spans="1:12" s="3" customFormat="1" ht="109.5" customHeight="1" x14ac:dyDescent="0.3">
      <c r="A37" s="318"/>
      <c r="B37" s="321"/>
      <c r="C37" s="162" t="s">
        <v>202</v>
      </c>
      <c r="D37" s="207" t="str">
        <f>IF('I.Organisation IV'!C34="","",'I.Organisation IV'!C34)</f>
        <v/>
      </c>
      <c r="E37" s="198" t="str">
        <f>IF(D37="","Réponse non renseignée",IF(D37="OUI","Mettez à jour le document en tenant compte du RNIV et des spécificités de l'INS","Rédigez ou mettez à jour votre charte d'identification du patient en vous reportant aux exigences du RNIV. Assurez-vous que ce document est disponible, connu et appliqué par tous."))</f>
        <v>Réponse non renseignée</v>
      </c>
      <c r="F37" s="146" t="s">
        <v>587</v>
      </c>
      <c r="G37" s="264" t="str">
        <f t="shared" ref="G37:G48" si="3">IF(E37="Réponse non renseignée","",IF(E37="Pas d'action à mener","",1))</f>
        <v/>
      </c>
      <c r="H37" s="6"/>
      <c r="I37" s="5"/>
    </row>
    <row r="38" spans="1:12" s="3" customFormat="1" ht="111.5" customHeight="1" x14ac:dyDescent="0.3">
      <c r="A38" s="318"/>
      <c r="B38" s="321"/>
      <c r="C38" s="162" t="s">
        <v>203</v>
      </c>
      <c r="D38" s="207" t="str">
        <f>IF('I.Organisation IV'!C36="","",'I.Organisation IV'!C36)</f>
        <v/>
      </c>
      <c r="E38" s="198" t="str">
        <f t="shared" ref="E38:E43" si="4">IF(D38="","Réponse non renseignée",IF(D38="OUI","Mettez à jour le document en tenant compte du RNIV et des spécificités de l'INS",I38&amp;J38))</f>
        <v>Réponse non renseignée</v>
      </c>
      <c r="F38" s="147" t="s">
        <v>247</v>
      </c>
      <c r="G38" s="264" t="str">
        <f>IF(E38="Réponse non renseignée","",IF(E38="Pas d'action à mener","",2))</f>
        <v/>
      </c>
      <c r="H38" s="6"/>
      <c r="I38" s="68" t="s">
        <v>213</v>
      </c>
      <c r="J38" s="73" t="s">
        <v>315</v>
      </c>
      <c r="K38" s="69"/>
    </row>
    <row r="39" spans="1:12" s="3" customFormat="1" ht="189" customHeight="1" x14ac:dyDescent="0.3">
      <c r="A39" s="318"/>
      <c r="B39" s="321"/>
      <c r="C39" s="162" t="s">
        <v>204</v>
      </c>
      <c r="D39" s="207" t="str">
        <f>IF('I.Organisation IV'!C39="","",'I.Organisation IV'!C39)</f>
        <v/>
      </c>
      <c r="E39" s="198" t="str">
        <f t="shared" si="4"/>
        <v>Réponse non renseignée</v>
      </c>
      <c r="F39" s="146" t="s">
        <v>590</v>
      </c>
      <c r="G39" s="264" t="str">
        <f t="shared" si="3"/>
        <v/>
      </c>
      <c r="H39" s="6"/>
      <c r="I39" s="72" t="s">
        <v>223</v>
      </c>
      <c r="J39" s="73" t="s">
        <v>305</v>
      </c>
    </row>
    <row r="40" spans="1:12" s="3" customFormat="1" ht="149.5" customHeight="1" x14ac:dyDescent="0.3">
      <c r="A40" s="318"/>
      <c r="B40" s="321"/>
      <c r="C40" s="162" t="s">
        <v>205</v>
      </c>
      <c r="D40" s="207" t="str">
        <f>IF('I.Organisation IV'!C41="","",'I.Organisation IV'!C41)</f>
        <v/>
      </c>
      <c r="E40" s="198" t="str">
        <f t="shared" si="4"/>
        <v>Réponse non renseignée</v>
      </c>
      <c r="F40" s="146" t="s">
        <v>591</v>
      </c>
      <c r="G40" s="264" t="str">
        <f t="shared" si="3"/>
        <v/>
      </c>
      <c r="H40" s="6"/>
      <c r="I40" s="68" t="s">
        <v>224</v>
      </c>
      <c r="J40" s="73" t="s">
        <v>304</v>
      </c>
    </row>
    <row r="41" spans="1:12" s="3" customFormat="1" ht="195" customHeight="1" x14ac:dyDescent="0.3">
      <c r="A41" s="318"/>
      <c r="B41" s="321" t="s">
        <v>142</v>
      </c>
      <c r="C41" s="162" t="s">
        <v>206</v>
      </c>
      <c r="D41" s="207" t="str">
        <f>IF('I.Organisation IV'!C43="","",'I.Organisation IV'!C43)</f>
        <v/>
      </c>
      <c r="E41" s="198" t="str">
        <f t="shared" si="4"/>
        <v>Réponse non renseignée</v>
      </c>
      <c r="F41" s="146" t="s">
        <v>590</v>
      </c>
      <c r="G41" s="264" t="str">
        <f t="shared" si="3"/>
        <v/>
      </c>
      <c r="H41" s="6"/>
      <c r="I41" s="68" t="s">
        <v>224</v>
      </c>
      <c r="J41" s="73" t="s">
        <v>316</v>
      </c>
    </row>
    <row r="42" spans="1:12" s="3" customFormat="1" ht="144" customHeight="1" x14ac:dyDescent="0.3">
      <c r="A42" s="318"/>
      <c r="B42" s="321"/>
      <c r="C42" s="162" t="s">
        <v>207</v>
      </c>
      <c r="D42" s="207" t="str">
        <f>IF('I.Organisation IV'!C45="","",'I.Organisation IV'!C45)</f>
        <v/>
      </c>
      <c r="E42" s="198" t="str">
        <f t="shared" si="4"/>
        <v>Réponse non renseignée</v>
      </c>
      <c r="F42" s="147" t="s">
        <v>591</v>
      </c>
      <c r="G42" s="264" t="str">
        <f t="shared" si="3"/>
        <v/>
      </c>
      <c r="H42" s="6"/>
      <c r="I42" s="68" t="s">
        <v>224</v>
      </c>
      <c r="J42" s="73" t="s">
        <v>306</v>
      </c>
      <c r="K42" s="69"/>
    </row>
    <row r="43" spans="1:12" s="3" customFormat="1" ht="156" customHeight="1" x14ac:dyDescent="0.3">
      <c r="A43" s="318"/>
      <c r="B43" s="321"/>
      <c r="C43" s="162" t="s">
        <v>208</v>
      </c>
      <c r="D43" s="207" t="str">
        <f>IF('I.Organisation IV'!C47="","",'I.Organisation IV'!C47)</f>
        <v/>
      </c>
      <c r="E43" s="198" t="str">
        <f t="shared" si="4"/>
        <v>Réponse non renseignée</v>
      </c>
      <c r="F43" s="147" t="s">
        <v>591</v>
      </c>
      <c r="G43" s="264" t="str">
        <f t="shared" si="3"/>
        <v/>
      </c>
      <c r="H43" s="6"/>
      <c r="I43" s="68" t="s">
        <v>225</v>
      </c>
      <c r="J43" s="73" t="s">
        <v>304</v>
      </c>
    </row>
    <row r="44" spans="1:12" s="3" customFormat="1" ht="145" customHeight="1" x14ac:dyDescent="0.3">
      <c r="A44" s="318"/>
      <c r="B44" s="321"/>
      <c r="C44" s="167" t="s">
        <v>209</v>
      </c>
      <c r="D44" s="207" t="str">
        <f>IF('I.Organisation IV'!C49="","",'I.Organisation IV'!C49)</f>
        <v/>
      </c>
      <c r="E44" s="211" t="str">
        <f>IF(D44="","Réponse non renseignée",IF(D44="OUI","Mettez à jour le document en tenant compte du RNIV et des spécificités de l'INS","Rédigez cette procédure en vous reportant aux exigences du RNIV. Assurez-vous que ce document est disponible, connu et appliqué par tous."&amp;J44))</f>
        <v>Réponse non renseignée</v>
      </c>
      <c r="F44" s="147" t="s">
        <v>591</v>
      </c>
      <c r="G44" s="264" t="str">
        <f t="shared" si="3"/>
        <v/>
      </c>
      <c r="H44" s="6"/>
      <c r="I44" s="5"/>
      <c r="J44" s="73" t="s">
        <v>304</v>
      </c>
    </row>
    <row r="45" spans="1:12" s="3" customFormat="1" ht="152" customHeight="1" x14ac:dyDescent="0.3">
      <c r="A45" s="318"/>
      <c r="B45" s="321"/>
      <c r="C45" s="167" t="s">
        <v>210</v>
      </c>
      <c r="D45" s="207" t="str">
        <f>IF('I.Organisation IV'!C51="","",'I.Organisation IV'!C51)</f>
        <v/>
      </c>
      <c r="E45" s="211" t="str">
        <f>IF(D45="","Réponse non renseignée",IF(D45="OUI","Mettez à jour le document en tenant compte du RNIV et des spécificités de l'INS","Rédigez cette procédure en vous reportant aux exigences du RNIV. Assurez-vous que ce document est disponible, connu et appliqué par tous."&amp;J45))</f>
        <v>Réponse non renseignée</v>
      </c>
      <c r="F45" s="147" t="s">
        <v>591</v>
      </c>
      <c r="G45" s="264" t="str">
        <f t="shared" si="3"/>
        <v/>
      </c>
      <c r="H45" s="6"/>
      <c r="I45" s="5"/>
      <c r="J45" s="73" t="s">
        <v>304</v>
      </c>
    </row>
    <row r="46" spans="1:12" s="3" customFormat="1" ht="143.5" customHeight="1" x14ac:dyDescent="0.3">
      <c r="A46" s="318"/>
      <c r="B46" s="332"/>
      <c r="C46" s="167" t="s">
        <v>211</v>
      </c>
      <c r="D46" s="207" t="str">
        <f>IF('I.Organisation IV'!C53="","",'I.Organisation IV'!C53)</f>
        <v/>
      </c>
      <c r="E46" s="211" t="str">
        <f>IF(D46="","Réponse non renseignée",IF(D46="OUI","Mettez à jour le document en tenant compte du RNIV et des spécificités de l'INS","Rédigez cette procédure en vous reportant aux exigences du RNIV. Assurez-vous que ce document est disponible, connu et appliqué par tous."&amp;J46))</f>
        <v>Réponse non renseignée</v>
      </c>
      <c r="F46" s="147" t="s">
        <v>591</v>
      </c>
      <c r="G46" s="264" t="str">
        <f t="shared" si="3"/>
        <v/>
      </c>
      <c r="H46" s="6"/>
      <c r="I46" s="5"/>
      <c r="J46" s="73" t="s">
        <v>304</v>
      </c>
    </row>
    <row r="47" spans="1:12" s="3" customFormat="1" ht="108" customHeight="1" x14ac:dyDescent="0.3">
      <c r="A47" s="318"/>
      <c r="B47" s="168" t="s">
        <v>157</v>
      </c>
      <c r="C47" s="167" t="s">
        <v>86</v>
      </c>
      <c r="D47" s="207" t="str">
        <f>IF('I.Organisation IV'!C55="","",'I.Organisation IV'!C55)</f>
        <v/>
      </c>
      <c r="E47" s="211" t="str">
        <f>IF(D47="","Réponse non renseignée",IF(D47="OUI","Mettez à jour le document en tenant compte du RNIV et des spécificités de l'INS","Veillez à expliciter dans vos procédures la démarche à suivre en cas d'une suspicion d'usurpation d'identité en vous reportant aux exigences et recommandations du RNIV. Veillez à relayer le document à votre personnel."))</f>
        <v>Réponse non renseignée</v>
      </c>
      <c r="F47" s="169" t="s">
        <v>587</v>
      </c>
      <c r="G47" s="264" t="str">
        <f t="shared" si="3"/>
        <v/>
      </c>
      <c r="H47" s="6"/>
      <c r="I47" s="5"/>
    </row>
    <row r="48" spans="1:12" s="3" customFormat="1" ht="62" customHeight="1" x14ac:dyDescent="0.3">
      <c r="A48" s="318"/>
      <c r="B48" s="168" t="s">
        <v>158</v>
      </c>
      <c r="C48" s="167" t="s">
        <v>136</v>
      </c>
      <c r="D48" s="207" t="str">
        <f>IF('I.Organisation IV'!C57="","",'I.Organisation IV'!C57)</f>
        <v/>
      </c>
      <c r="E48" s="211" t="str">
        <f>IF(D48="","Réponse non renseignée",IF(D48="OUI","Pas d'action à mener",I48))</f>
        <v>Réponse non renseignée</v>
      </c>
      <c r="F48" s="147" t="s">
        <v>247</v>
      </c>
      <c r="G48" s="264" t="str">
        <f t="shared" si="3"/>
        <v/>
      </c>
      <c r="H48" s="6"/>
      <c r="I48" s="72" t="s">
        <v>338</v>
      </c>
    </row>
    <row r="49" spans="1:11" s="3" customFormat="1" ht="137.5" customHeight="1" x14ac:dyDescent="0.3">
      <c r="A49" s="318"/>
      <c r="B49" s="320" t="s">
        <v>170</v>
      </c>
      <c r="C49" s="167" t="s">
        <v>216</v>
      </c>
      <c r="D49" s="207" t="str">
        <f>IF('I.Organisation IV'!C60="","",'I.Organisation IV'!C60)</f>
        <v/>
      </c>
      <c r="E49" s="211" t="str">
        <f>IF(D49="","Réponse non renseignée",IF(D49="OUI","Veillez à mettre à jour ce document afin d'y intégrer les nouveaux risques liés à l'arrivée de l'INS.","Veillez à formaliser ce document et à y inclure les nouveaux risques liés à l'arrivée de l'INS. Pour plus d'information, reportez-vous aux recommandations de la HAS et du RNIV."))</f>
        <v>Réponse non renseignée</v>
      </c>
      <c r="F49" s="169" t="s">
        <v>592</v>
      </c>
      <c r="G49" s="264" t="str">
        <f>IF(E49="Réponse non renseignée","",IF(E49="Pas d'action à mener","",3))</f>
        <v/>
      </c>
      <c r="H49" s="6"/>
      <c r="I49" s="72"/>
    </row>
    <row r="50" spans="1:11" s="3" customFormat="1" ht="149.5" customHeight="1" x14ac:dyDescent="0.3">
      <c r="A50" s="318"/>
      <c r="B50" s="321"/>
      <c r="C50" s="167" t="s">
        <v>214</v>
      </c>
      <c r="D50" s="207" t="str">
        <f>IF('I.Organisation IV'!C62="","",'I.Organisation IV'!C62)</f>
        <v/>
      </c>
      <c r="E50" s="211" t="str">
        <f>IF(D50="","Réponse non renseignée",IF(D50="OUI","Mettez à jour le document en tenant compte du RNIV et des spécificités de l'INS","Veillez à formaliser ce document en tenant compte de l'arrivée de l'INS. Pour plus d'information, reportez-vous aux recommandations de la HAS et du RNIV."))</f>
        <v>Réponse non renseignée</v>
      </c>
      <c r="F50" s="169" t="s">
        <v>592</v>
      </c>
      <c r="G50" s="270" t="str">
        <f>IF(E50="Réponse non renseignée","",IF(E50="Pas d'action à mener","",3))</f>
        <v/>
      </c>
      <c r="H50" s="6"/>
      <c r="I50" s="72"/>
    </row>
    <row r="51" spans="1:11" s="3" customFormat="1" ht="143.5" customHeight="1" x14ac:dyDescent="0.3">
      <c r="A51" s="318"/>
      <c r="B51" s="321"/>
      <c r="C51" s="167" t="s">
        <v>217</v>
      </c>
      <c r="D51" s="207" t="str">
        <f>IF('I.Organisation IV'!C64="","",'I.Organisation IV'!C64)</f>
        <v/>
      </c>
      <c r="E51" s="211" t="str">
        <f>IF(D51="","Réponse non renseignée",IF(D51="OUI","Mettez à jour votre système en tenant compte du RNIV et des spécificités de l'INS","Veillez à mettre en place un tel système et à le formaliser dans un document dédié en tenant compte de l'arrivée de l'INS. Pour plus d'information, reportez-vous aux recommandations de la HAS et du RNIV."))</f>
        <v>Réponse non renseignée</v>
      </c>
      <c r="F51" s="169" t="s">
        <v>592</v>
      </c>
      <c r="G51" s="264" t="str">
        <f>IF(E51="Réponse non renseignée","",IF(E51="Pas d'action à mener","",3))</f>
        <v/>
      </c>
      <c r="H51" s="6"/>
      <c r="I51" s="72"/>
    </row>
    <row r="52" spans="1:11" s="3" customFormat="1" ht="137" customHeight="1" x14ac:dyDescent="0.3">
      <c r="A52" s="318"/>
      <c r="B52" s="321"/>
      <c r="C52" s="167" t="s">
        <v>218</v>
      </c>
      <c r="D52" s="207" t="str">
        <f>IF('I.Organisation IV'!C66="","",'I.Organisation IV'!C66)</f>
        <v/>
      </c>
      <c r="E52" s="211" t="str">
        <f>IF(D52="","Réponse non renseignée",IF(D52="OUI","Mettez à jour le document en tenant compte du RNIV et des spécificités de l'INS","Veillez à formaliser ces procédures en y intégrant les spécificités liées à l'INS. Pour plus d'information, reportez-vous aux recommandations de la HAS et du RNIV."))</f>
        <v>Réponse non renseignée</v>
      </c>
      <c r="F52" s="169" t="s">
        <v>592</v>
      </c>
      <c r="G52" s="264" t="str">
        <f>IF(E52="Réponse non renseignée","",IF(E52="Pas d'action à mener","",3))</f>
        <v/>
      </c>
      <c r="H52" s="6"/>
      <c r="I52" s="72"/>
    </row>
    <row r="53" spans="1:11" s="3" customFormat="1" ht="100.5" customHeight="1" thickBot="1" x14ac:dyDescent="0.35">
      <c r="A53" s="319"/>
      <c r="B53" s="322"/>
      <c r="C53" s="170" t="s">
        <v>219</v>
      </c>
      <c r="D53" s="203" t="str">
        <f>IF('I.Organisation IV'!C68="","",'I.Organisation IV'!C68)</f>
        <v/>
      </c>
      <c r="E53" s="204" t="str">
        <f>IF(D53="","Réponse non renseignée",IF(D53="OUI","Pas d'action à mener",I53&amp;J53))</f>
        <v>Réponse non renseignée</v>
      </c>
      <c r="F53" s="171" t="s">
        <v>575</v>
      </c>
      <c r="G53" s="271" t="str">
        <f>IF(E53="Réponse non renseignée","",IF(E53="Pas d'action à mener","",3))</f>
        <v/>
      </c>
      <c r="H53" s="6"/>
      <c r="I53" s="72" t="s">
        <v>226</v>
      </c>
      <c r="J53" s="73" t="s">
        <v>303</v>
      </c>
    </row>
    <row r="54" spans="1:11" s="32" customFormat="1" ht="142" customHeight="1" x14ac:dyDescent="0.35">
      <c r="A54" s="309" t="s">
        <v>476</v>
      </c>
      <c r="B54" s="182" t="s">
        <v>89</v>
      </c>
      <c r="C54" s="183" t="str">
        <f>'II.Vérification identités'!B6</f>
        <v>Un titre d’identité à haut niveau de confiance est-il demandé au patient / à sa famille lors de l’accueil ?</v>
      </c>
      <c r="D54" s="195" t="str">
        <f>IF('II.Vérification identités'!C6="","",'II.Vérification identités'!C6)</f>
        <v/>
      </c>
      <c r="E54" s="237" t="str">
        <f>IF(D54="","Réponse non renseignée",IF(D54="OUI","Pas d'action à mener",I54&amp;J54))</f>
        <v>Réponse non renseignée</v>
      </c>
      <c r="F54" s="178" t="s">
        <v>587</v>
      </c>
      <c r="G54" s="272" t="str">
        <f t="shared" ref="G54:G56" si="5">IF(E54="Réponse non renseignée","",IF(E54="Pas d'action à mener","",1))</f>
        <v/>
      </c>
      <c r="I54" s="75" t="s">
        <v>595</v>
      </c>
      <c r="J54" s="134"/>
      <c r="K54" s="76"/>
    </row>
    <row r="55" spans="1:11" s="3" customFormat="1" ht="108" customHeight="1" x14ac:dyDescent="0.3">
      <c r="A55" s="310"/>
      <c r="B55" s="184" t="s">
        <v>90</v>
      </c>
      <c r="C55" s="172" t="s">
        <v>24</v>
      </c>
      <c r="D55" s="197" t="str">
        <f>IF('II.Vérification identités'!C8="","",'II.Vérification identités'!C8)</f>
        <v/>
      </c>
      <c r="E55" s="238" t="str">
        <f>IF(D55="","Réponse non renseignée",IF(D55="OUI","Pas d'action à mener","Changez vos pratiques et prévoyez de créer un doublon. Mettez à jour votre procédure en question pour y ajouter cette mention. Formez les professionnels concernés à cette nouvelle pratique."))</f>
        <v>Réponse non renseignée</v>
      </c>
      <c r="F55" s="180" t="s">
        <v>587</v>
      </c>
      <c r="G55" s="264" t="str">
        <f t="shared" si="5"/>
        <v/>
      </c>
      <c r="H55" s="32"/>
      <c r="I55" s="5"/>
    </row>
    <row r="56" spans="1:11" s="3" customFormat="1" ht="101" customHeight="1" thickBot="1" x14ac:dyDescent="0.35">
      <c r="A56" s="311"/>
      <c r="B56" s="173" t="s">
        <v>91</v>
      </c>
      <c r="C56" s="236" t="s">
        <v>66</v>
      </c>
      <c r="D56" s="203" t="str">
        <f>IF('II.Vérification identités'!C10="","",'II.Vérification identités'!C10)</f>
        <v/>
      </c>
      <c r="E56" s="239" t="str">
        <f>IF(D56="","Réponse non renseignée",IF(D56="OUI","Pas d'action à mener","Veillez à former et à sensibiliser les professionnels de l'accueil à la détection des usurpations d'identité."))</f>
        <v>Réponse non renseignée</v>
      </c>
      <c r="F56" s="171" t="s">
        <v>587</v>
      </c>
      <c r="G56" s="271" t="str">
        <f t="shared" si="5"/>
        <v/>
      </c>
      <c r="H56" s="32"/>
      <c r="I56" s="5"/>
    </row>
    <row r="57" spans="1:11" s="32" customFormat="1" ht="117" customHeight="1" x14ac:dyDescent="0.3">
      <c r="A57" s="326" t="s">
        <v>484</v>
      </c>
      <c r="B57" s="240" t="s">
        <v>92</v>
      </c>
      <c r="C57" s="241" t="s">
        <v>143</v>
      </c>
      <c r="D57" s="212" t="str">
        <f>IF('III.Création identités'!C6="","",'III.Création identités'!C6)</f>
        <v/>
      </c>
      <c r="E57" s="202" t="str">
        <f>IF(D57="","Réponse non renseignée",IF(D57="OUI","Pas d'action à mener",I57&amp;J57))</f>
        <v>Réponse non renseignée</v>
      </c>
      <c r="F57" s="151" t="s">
        <v>588</v>
      </c>
      <c r="G57" s="266" t="str">
        <f t="shared" ref="G57:G66" si="6">IF(E57="Réponse non renseignée","",IF(E57="Pas d'action à mener","",1))</f>
        <v/>
      </c>
      <c r="I57" s="72" t="s">
        <v>144</v>
      </c>
      <c r="J57" s="75" t="s">
        <v>220</v>
      </c>
    </row>
    <row r="58" spans="1:11" s="32" customFormat="1" ht="117" customHeight="1" x14ac:dyDescent="0.3">
      <c r="A58" s="326"/>
      <c r="B58" s="240" t="s">
        <v>93</v>
      </c>
      <c r="C58" s="241" t="s">
        <v>485</v>
      </c>
      <c r="D58" s="212" t="str">
        <f>IF('III.Création identités'!C8="","",'III.Création identités'!C8)</f>
        <v/>
      </c>
      <c r="E58" s="202" t="str">
        <f>IF(D58="","Réponse non renseignée",IF(D58="Non applicable","Non applicable",IF(D58="OUI","Pas d'action à mener","Assurez-vous que le référentiel d'identité est interfacé avec vos autres applications et qu'il leur fournit les identités.")))</f>
        <v>Réponse non renseignée</v>
      </c>
      <c r="F58" s="151" t="s">
        <v>588</v>
      </c>
      <c r="G58" s="264" t="str">
        <f t="shared" si="6"/>
        <v/>
      </c>
      <c r="I58" s="72"/>
      <c r="J58" s="75"/>
    </row>
    <row r="59" spans="1:11" s="32" customFormat="1" ht="59.5" customHeight="1" x14ac:dyDescent="0.3">
      <c r="A59" s="326"/>
      <c r="B59" s="240" t="s">
        <v>94</v>
      </c>
      <c r="C59" s="241" t="s">
        <v>200</v>
      </c>
      <c r="D59" s="212" t="str">
        <f>IF('III.Création identités'!C10="","",'III.Création identités'!C10)</f>
        <v/>
      </c>
      <c r="E59" s="202" t="str">
        <f>IF(D59="","Réponse non renseignée","Assurez-vous de la cohérence des identités entre les outils. Pour rappel, l’appel au téléservice INSi ne peut être fait que par le référentiel d'identité de la structure.")</f>
        <v>Réponse non renseignée</v>
      </c>
      <c r="F59" s="151"/>
      <c r="G59" s="264" t="str">
        <f t="shared" si="6"/>
        <v/>
      </c>
      <c r="I59" s="72"/>
      <c r="J59" s="75"/>
    </row>
    <row r="60" spans="1:11" s="32" customFormat="1" ht="79.5" customHeight="1" x14ac:dyDescent="0.3">
      <c r="A60" s="326"/>
      <c r="B60" s="240" t="s">
        <v>95</v>
      </c>
      <c r="C60" s="241" t="s">
        <v>201</v>
      </c>
      <c r="D60" s="212" t="str">
        <f>IF('III.Création identités'!C12="","",'III.Création identités'!C12)</f>
        <v/>
      </c>
      <c r="E60" s="202" t="str">
        <f>IF(D60="","Réponse non renseignée",IF(D60="OUI","Pour rappel, l’appel au téléservice INSi ne peut être fait que par le référentiel d'identité de la structure.","Assurez-vous de la cohérence des identités entre les outils.Envisagez la possibilité de mettre en place une connexion bidirectionnelle. 
Pour rappel, l’appel au téléservice INSi ne peut être fait que par le référentiel d'identité de la structure."))</f>
        <v>Réponse non renseignée</v>
      </c>
      <c r="F60" s="151"/>
      <c r="G60" s="264" t="str">
        <f t="shared" si="6"/>
        <v/>
      </c>
      <c r="I60" s="72"/>
      <c r="J60" s="75"/>
    </row>
    <row r="61" spans="1:11" s="32" customFormat="1" ht="52.5" customHeight="1" x14ac:dyDescent="0.3">
      <c r="A61" s="326"/>
      <c r="B61" s="240" t="s">
        <v>96</v>
      </c>
      <c r="C61" s="241" t="s">
        <v>2</v>
      </c>
      <c r="D61" s="212" t="str">
        <f>IF('III.Création identités'!C14="","",'III.Création identités'!C14)</f>
        <v/>
      </c>
      <c r="E61" s="198" t="str">
        <f>IF(D61="","Réponse non renseignée",IF(D61="OUI","Pas d'action à mener","Recensez l'ensemble des points de création des identités (bureau des entrées, services de soins,…). Identifiez dans quel(s) outil(s) cette création est effectuée (GAM / GAP, DPI,…)"))</f>
        <v>Réponse non renseignée</v>
      </c>
      <c r="F61" s="147"/>
      <c r="G61" s="264" t="str">
        <f t="shared" si="6"/>
        <v/>
      </c>
      <c r="I61" s="5"/>
    </row>
    <row r="62" spans="1:11" s="3" customFormat="1" ht="45" customHeight="1" x14ac:dyDescent="0.3">
      <c r="A62" s="326"/>
      <c r="B62" s="240" t="s">
        <v>97</v>
      </c>
      <c r="C62" s="242" t="s">
        <v>71</v>
      </c>
      <c r="D62" s="207" t="str">
        <f>IF('III.Création identités'!C16="","",'III.Création identités'!C16)</f>
        <v/>
      </c>
      <c r="E62" s="198" t="str">
        <f>IF(D62="","Réponse non renseignée","Limitez au maximum le nombre de points de création des identités. Pour ce faire, interrogez-vous sur la pertinence de vos pratiques actuelles et réinterrogez vos organisations.")</f>
        <v>Réponse non renseignée</v>
      </c>
      <c r="F62" s="147"/>
      <c r="G62" s="264" t="str">
        <f t="shared" si="6"/>
        <v/>
      </c>
      <c r="H62" s="32"/>
      <c r="I62" s="5"/>
    </row>
    <row r="63" spans="1:11" s="3" customFormat="1" ht="115" customHeight="1" x14ac:dyDescent="0.3">
      <c r="A63" s="326"/>
      <c r="B63" s="240" t="s">
        <v>98</v>
      </c>
      <c r="C63" s="243" t="s">
        <v>8</v>
      </c>
      <c r="D63" s="207" t="str">
        <f>IF('III.Création identités'!C18="","",'III.Création identités'!C18)</f>
        <v/>
      </c>
      <c r="E63" s="198" t="str">
        <f>IF(D63="","Réponse non renseignée",IF(D63="OUI","Pas d'action à mener",I63&amp;J63))</f>
        <v>Réponse non renseignée</v>
      </c>
      <c r="F63" s="147" t="s">
        <v>591</v>
      </c>
      <c r="G63" s="264" t="str">
        <f t="shared" si="6"/>
        <v/>
      </c>
      <c r="H63" s="32"/>
      <c r="I63" s="68" t="s">
        <v>145</v>
      </c>
      <c r="J63" s="73" t="s">
        <v>302</v>
      </c>
    </row>
    <row r="64" spans="1:11" s="3" customFormat="1" ht="109" customHeight="1" x14ac:dyDescent="0.3">
      <c r="A64" s="326"/>
      <c r="B64" s="240" t="s">
        <v>478</v>
      </c>
      <c r="C64" s="242" t="s">
        <v>9</v>
      </c>
      <c r="D64" s="207" t="str">
        <f>IF('III.Création identités'!C20="","",'III.Création identités'!C20)</f>
        <v/>
      </c>
      <c r="E64" s="198" t="str">
        <f>IF(D64="","Réponse non renseignée",IF(D64="NON","Pas d'action à mener",I64&amp;J64))</f>
        <v>Réponse non renseignée</v>
      </c>
      <c r="F64" s="147" t="s">
        <v>591</v>
      </c>
      <c r="G64" s="264" t="str">
        <f t="shared" si="6"/>
        <v/>
      </c>
      <c r="H64" s="5"/>
      <c r="I64" s="68" t="s">
        <v>146</v>
      </c>
      <c r="J64" s="73" t="s">
        <v>301</v>
      </c>
    </row>
    <row r="65" spans="1:11" s="3" customFormat="1" ht="142.5" customHeight="1" x14ac:dyDescent="0.3">
      <c r="A65" s="326"/>
      <c r="B65" s="240" t="s">
        <v>479</v>
      </c>
      <c r="C65" s="242" t="s">
        <v>10</v>
      </c>
      <c r="D65" s="207" t="str">
        <f>IF('III.Création identités'!C22="","",'III.Création identités'!C22)</f>
        <v/>
      </c>
      <c r="E65" s="198" t="str">
        <f>IF(D65="","Réponse non renseignée",IF(D65="OUI","Pas d'action à mener",I65&amp;J65))</f>
        <v>Réponse non renseignée</v>
      </c>
      <c r="F65" s="147" t="s">
        <v>591</v>
      </c>
      <c r="G65" s="264" t="str">
        <f t="shared" si="6"/>
        <v/>
      </c>
      <c r="H65" s="5"/>
      <c r="I65" s="68" t="s">
        <v>222</v>
      </c>
      <c r="J65" s="73" t="s">
        <v>300</v>
      </c>
    </row>
    <row r="66" spans="1:11" s="3" customFormat="1" ht="144" customHeight="1" x14ac:dyDescent="0.3">
      <c r="A66" s="326"/>
      <c r="B66" s="240" t="s">
        <v>480</v>
      </c>
      <c r="C66" s="242" t="s">
        <v>11</v>
      </c>
      <c r="D66" s="207" t="str">
        <f>IF('III.Création identités'!C24="","",'III.Création identités'!C24)</f>
        <v/>
      </c>
      <c r="E66" s="198" t="str">
        <f>IF(D66="","Réponse non renseignée",IF(D66="NON","Pas d'action à mener","Réinterrogez vos organisations. Essayez de positionner des professionnels de l'accueil à la création des identités en heures de permanence des soins. Si cela n'est pas possible, prévoyez de récupérer l’INS en back-office."&amp;J66))</f>
        <v>Réponse non renseignée</v>
      </c>
      <c r="F66" s="147" t="s">
        <v>591</v>
      </c>
      <c r="G66" s="264" t="str">
        <f t="shared" si="6"/>
        <v/>
      </c>
      <c r="H66" s="5"/>
      <c r="I66" s="5"/>
      <c r="J66" s="73" t="s">
        <v>300</v>
      </c>
    </row>
    <row r="67" spans="1:11" s="3" customFormat="1" ht="178.5" customHeight="1" x14ac:dyDescent="0.3">
      <c r="A67" s="326"/>
      <c r="B67" s="240" t="s">
        <v>481</v>
      </c>
      <c r="C67" s="242" t="s">
        <v>22</v>
      </c>
      <c r="D67" s="207" t="str">
        <f>IF('III.Création identités'!C26="","",'III.Création identités'!C26)</f>
        <v/>
      </c>
      <c r="E67" s="198" t="str">
        <f>IF(D67="","Réponse non renseignée",IF(D67="OUI","Pas d'action à mener",J67&amp;I67))</f>
        <v>Réponse non renseignée</v>
      </c>
      <c r="F67" s="147" t="s">
        <v>593</v>
      </c>
      <c r="G67" s="264" t="str">
        <f>IF(E67="Réponse non renseignée","",IF(E67="Pas d'action à mener","",1))</f>
        <v/>
      </c>
      <c r="H67" s="5"/>
      <c r="I67" s="72" t="s">
        <v>300</v>
      </c>
      <c r="J67" s="73" t="s">
        <v>543</v>
      </c>
      <c r="K67" s="69"/>
    </row>
    <row r="68" spans="1:11" s="3" customFormat="1" ht="116.5" customHeight="1" x14ac:dyDescent="0.3">
      <c r="A68" s="326"/>
      <c r="B68" s="240" t="s">
        <v>482</v>
      </c>
      <c r="C68" s="242" t="s">
        <v>457</v>
      </c>
      <c r="D68" s="207" t="str">
        <f>IF('III.Création identités'!C28="","",'III.Création identités'!C28)</f>
        <v/>
      </c>
      <c r="E68" s="198" t="str">
        <f>IF(D68="","Réponse non renseignée",IF(D68="OUI","Pas d'action à mener","Commandez les cartes CPx nominatives manquantes en suivant la procédure sur le site de l'ANS. Pour rappel, il est obligatoire de disposer d'une carte CPx nominative ou d'un certificat logiciel pour s'identifier électroniquement au téléservice INSi"))</f>
        <v>Réponse non renseignée</v>
      </c>
      <c r="F68" s="147" t="s">
        <v>610</v>
      </c>
      <c r="G68" s="264" t="str">
        <f t="shared" ref="G68:G69" si="7">IF(E68="Réponse non renseignée","",IF(E68="Pas d'action à mener","",1))</f>
        <v/>
      </c>
      <c r="H68" s="5"/>
      <c r="I68" s="5"/>
    </row>
    <row r="69" spans="1:11" s="3" customFormat="1" ht="118.5" customHeight="1" thickBot="1" x14ac:dyDescent="0.35">
      <c r="A69" s="327"/>
      <c r="B69" s="244" t="s">
        <v>483</v>
      </c>
      <c r="C69" s="245" t="s">
        <v>458</v>
      </c>
      <c r="D69" s="213" t="str">
        <f>IF('III.Création identités'!C30="","",'III.Création identités'!C30)</f>
        <v/>
      </c>
      <c r="E69" s="204" t="str">
        <f>IF(D69="","Réponse non renseignée",IF(D69="OUI","Pas d'action à mener","Commandez les cartes CPx nominatives manquantes en suivant la procédure sur le site de l'ANS. Pour rappel, il est obligatoire de disposer d'une carte CPx nominative ou d'un certificat logiciel pour s'identifier électroniquement au téléservice INSi"))</f>
        <v>Réponse non renseignée</v>
      </c>
      <c r="F69" s="147" t="s">
        <v>610</v>
      </c>
      <c r="G69" s="271" t="str">
        <f t="shared" si="7"/>
        <v/>
      </c>
      <c r="H69" s="5"/>
      <c r="I69" s="5"/>
    </row>
    <row r="70" spans="1:11" s="32" customFormat="1" ht="111" customHeight="1" x14ac:dyDescent="0.35">
      <c r="A70" s="328" t="s">
        <v>489</v>
      </c>
      <c r="B70" s="176" t="s">
        <v>100</v>
      </c>
      <c r="C70" s="177" t="s">
        <v>16</v>
      </c>
      <c r="D70" s="214" t="str">
        <f>IF('IV.Modification identités'!C6="","",'IV.Modification identités'!C6)</f>
        <v/>
      </c>
      <c r="E70" s="196" t="str">
        <f>IF(D70="","Réponse non renseignée",IF(D70="OUI","Assurez-vous que votre politique d'habilitation et les droits accordés au personnel sont à jour avec l'arrivée de l'INS",I70&amp;J70))</f>
        <v>Réponse non renseignée</v>
      </c>
      <c r="F70" s="144" t="s">
        <v>587</v>
      </c>
      <c r="G70" s="272" t="str">
        <f t="shared" ref="G70:G75" si="8">IF(E70="Réponse non renseignée","",IF(E70="Pas d'action à mener","",1))</f>
        <v/>
      </c>
      <c r="I70" s="76" t="s">
        <v>147</v>
      </c>
      <c r="J70" s="75" t="s">
        <v>544</v>
      </c>
    </row>
    <row r="71" spans="1:11" s="3" customFormat="1" ht="36" customHeight="1" x14ac:dyDescent="0.3">
      <c r="A71" s="329"/>
      <c r="B71" s="179" t="s">
        <v>101</v>
      </c>
      <c r="C71" s="152" t="s">
        <v>99</v>
      </c>
      <c r="D71" s="207" t="str">
        <f>IF('IV.Modification identités'!C8="","",'IV.Modification identités'!C8)</f>
        <v/>
      </c>
      <c r="E71" s="198" t="str">
        <f>IF(D71="","Réponse non renseignée","Assurez-vous que seuls des professionnels du bureau des entrées / admissions et la cellule d'identitovigilance sont habilités à modifier des identités.")</f>
        <v>Réponse non renseignée</v>
      </c>
      <c r="F71" s="147"/>
      <c r="G71" s="264" t="str">
        <f t="shared" si="8"/>
        <v/>
      </c>
      <c r="H71" s="32"/>
      <c r="I71" s="5"/>
    </row>
    <row r="72" spans="1:11" s="3" customFormat="1" ht="39.5" customHeight="1" x14ac:dyDescent="0.3">
      <c r="A72" s="329"/>
      <c r="B72" s="179" t="s">
        <v>102</v>
      </c>
      <c r="C72" s="145" t="s">
        <v>72</v>
      </c>
      <c r="D72" s="207" t="str">
        <f>IF('IV.Modification identités'!C10="","",'IV.Modification identités'!C10)</f>
        <v/>
      </c>
      <c r="E72" s="198" t="str">
        <f>IF(D72="","Réponse non renseignée",IF(D72="OUI","Pas d'action à mener","Assurez-vous que seuls des professionnels du bureau des entrées / admissions et la cellule d'identitovigilance sont habilités à modifier des identités."))</f>
        <v>Réponse non renseignée</v>
      </c>
      <c r="F72" s="147"/>
      <c r="G72" s="264" t="str">
        <f t="shared" si="8"/>
        <v/>
      </c>
      <c r="H72" s="32"/>
      <c r="I72" s="5"/>
    </row>
    <row r="73" spans="1:11" s="3" customFormat="1" ht="40.5" customHeight="1" x14ac:dyDescent="0.3">
      <c r="A73" s="329"/>
      <c r="B73" s="179" t="s">
        <v>490</v>
      </c>
      <c r="C73" s="152" t="s">
        <v>19</v>
      </c>
      <c r="D73" s="207" t="str">
        <f>IF('IV.Modification identités'!C12="","",'IV.Modification identités'!C12)</f>
        <v/>
      </c>
      <c r="E73" s="198" t="str">
        <f>IF(D73="","Réponse non renseignée",IF(D73="NON","Pas d'action à mener","Assurez-vous que seuls des professionnels du bureau des entrées / admissions et la cellule d'identitovigilance sont habilités à modifier des identités."))</f>
        <v>Réponse non renseignée</v>
      </c>
      <c r="F73" s="147"/>
      <c r="G73" s="264" t="str">
        <f t="shared" si="8"/>
        <v/>
      </c>
      <c r="H73" s="5"/>
      <c r="I73" s="5"/>
    </row>
    <row r="74" spans="1:11" s="3" customFormat="1" ht="91.5" customHeight="1" x14ac:dyDescent="0.3">
      <c r="A74" s="329"/>
      <c r="B74" s="179" t="s">
        <v>491</v>
      </c>
      <c r="C74" s="152" t="s">
        <v>20</v>
      </c>
      <c r="D74" s="207" t="str">
        <f>IF('IV.Modification identités'!C14="","",'IV.Modification identités'!C14)</f>
        <v/>
      </c>
      <c r="E74" s="198" t="str">
        <f>IF(D74="","Réponse non renseignée",IF(D74="NON","Pas d'action à mener",I74&amp;J74))</f>
        <v>Réponse non renseignée</v>
      </c>
      <c r="F74" s="147"/>
      <c r="G74" s="264" t="str">
        <f t="shared" si="8"/>
        <v/>
      </c>
      <c r="H74" s="5"/>
      <c r="I74" s="68" t="s">
        <v>160</v>
      </c>
      <c r="J74" s="73" t="s">
        <v>149</v>
      </c>
    </row>
    <row r="75" spans="1:11" s="3" customFormat="1" ht="90" customHeight="1" x14ac:dyDescent="0.3">
      <c r="A75" s="329"/>
      <c r="B75" s="179" t="s">
        <v>492</v>
      </c>
      <c r="C75" s="152" t="s">
        <v>21</v>
      </c>
      <c r="D75" s="207" t="str">
        <f>IF('IV.Modification identités'!C16="","",'IV.Modification identités'!C16)</f>
        <v/>
      </c>
      <c r="E75" s="198" t="str">
        <f>IF(D75="","Réponse non renseignée",IF(D75="NON","Pas d'action à mener",I75&amp;J75))</f>
        <v>Réponse non renseignée</v>
      </c>
      <c r="F75" s="147"/>
      <c r="G75" s="264" t="str">
        <f t="shared" si="8"/>
        <v/>
      </c>
      <c r="H75" s="68"/>
      <c r="I75" s="68" t="s">
        <v>148</v>
      </c>
      <c r="J75" s="73" t="s">
        <v>149</v>
      </c>
      <c r="K75" s="69"/>
    </row>
    <row r="76" spans="1:11" s="3" customFormat="1" ht="55" customHeight="1" thickBot="1" x14ac:dyDescent="0.35">
      <c r="A76" s="330"/>
      <c r="B76" s="153" t="s">
        <v>493</v>
      </c>
      <c r="C76" s="154" t="s">
        <v>12</v>
      </c>
      <c r="D76" s="213" t="str">
        <f>IF('IV.Modification identités'!C18="","",'IV.Modification identités'!C18)</f>
        <v/>
      </c>
      <c r="E76" s="204" t="str">
        <f>IF(D76="","Réponse non renseignée",IF(D76="OUI","Pas d'action à mener","Assurez-vous que seuls des professionnels du bureau des entrées / admissions et la cellule d'identitovigilance sont habilités à modifier des identités. Veillez à former ces professionnels sur le processus de modification des identités."))</f>
        <v>Réponse non renseignée</v>
      </c>
      <c r="F76" s="155"/>
      <c r="G76" s="271" t="str">
        <f>IF(E76="Réponse non renseignée","",IF(E76="Pas d'action à mener","",1))</f>
        <v/>
      </c>
      <c r="H76" s="5"/>
      <c r="I76" s="5"/>
    </row>
    <row r="77" spans="1:11" s="32" customFormat="1" ht="112.5" customHeight="1" x14ac:dyDescent="0.3">
      <c r="A77" s="317" t="s">
        <v>103</v>
      </c>
      <c r="B77" s="156" t="s">
        <v>104</v>
      </c>
      <c r="C77" s="157" t="str">
        <f>'V. Qualité complétude identités'!B6</f>
        <v>Lorsque vous effectuez une recherche d'identité numérique dans votre base (recherche d'antériorité avant de créer une nouvelle identité), utilisez-vous la date de naissance comme clé principale obligatoire ?</v>
      </c>
      <c r="D77" s="214" t="str">
        <f>IF('V. Qualité complétude identités'!C6="","",'V. Qualité complétude identités'!C6)</f>
        <v/>
      </c>
      <c r="E77" s="196" t="str">
        <f>IF(D77="","Réponse non renseignée",IF(D77="OUI","Pas d'action à mener","Le RNIV recommande d'utiliser la date de naissance comme clé principale lors de la recherche d'une identité numérique dans la base"))</f>
        <v>Réponse non renseignée</v>
      </c>
      <c r="F77" s="144" t="s">
        <v>587</v>
      </c>
      <c r="G77" s="272" t="str">
        <f t="shared" ref="G77:G83" si="9">IF(E77="Réponse non renseignée","",IF(E77="Pas d'action à mener","",1))</f>
        <v/>
      </c>
      <c r="I77" s="5"/>
    </row>
    <row r="78" spans="1:11" s="32" customFormat="1" ht="89.5" customHeight="1" x14ac:dyDescent="0.3">
      <c r="A78" s="318"/>
      <c r="B78" s="274" t="s">
        <v>27</v>
      </c>
      <c r="C78" s="160" t="str">
        <f>'V. Qualité complétude identités'!B8</f>
        <v>Lors d'une recherche d'identité numérique, limitez-vous le nombre de caractères du nom ou du prénom recherché (si besoin) à 3 caractères au maximum ?</v>
      </c>
      <c r="D78" s="207" t="str">
        <f>IF('V. Qualité complétude identités'!C8="","",'V. Qualité complétude identités'!C8)</f>
        <v/>
      </c>
      <c r="E78" s="202" t="str">
        <f>IF(D78="","Réponse non renseignée",IF(D78="OUI","Pas d'action à mener","Afin d'obtenir des résultats pertinents,"&amp;I78))</f>
        <v>Réponse non renseignée</v>
      </c>
      <c r="F78" s="151" t="s">
        <v>587</v>
      </c>
      <c r="G78" s="266" t="str">
        <f t="shared" ref="G78:G79" si="10">IF(E78="Réponse non renseignée","",IF(E78="Pas d'action à mener","",1))</f>
        <v/>
      </c>
      <c r="I78" s="68" t="s">
        <v>565</v>
      </c>
    </row>
    <row r="79" spans="1:11" s="32" customFormat="1" ht="99.5" customHeight="1" x14ac:dyDescent="0.3">
      <c r="A79" s="318"/>
      <c r="B79" s="168" t="s">
        <v>28</v>
      </c>
      <c r="C79" s="162" t="s">
        <v>32</v>
      </c>
      <c r="D79" s="207" t="str">
        <f>IF('V. Qualité complétude identités'!C12="","",'V. Qualité complétude identités'!C12)</f>
        <v/>
      </c>
      <c r="E79" s="198" t="str">
        <f>IF(D79="","Réponse non renseignée",IF(D79="OUI","Pas d'action à mener","Le nom de naissance est un trait strict qu'il est obligatoire de renseigner, conformément au RNIV. Formez votre personnel et assurez-vous que cette exigence est respectée pour les futures créations et/ou modifications d'identité"))</f>
        <v>Réponse non renseignée</v>
      </c>
      <c r="F79" s="151" t="s">
        <v>587</v>
      </c>
      <c r="G79" s="266" t="str">
        <f t="shared" si="10"/>
        <v/>
      </c>
      <c r="I79" s="5"/>
    </row>
    <row r="80" spans="1:11" s="3" customFormat="1" ht="150" customHeight="1" x14ac:dyDescent="0.3">
      <c r="A80" s="318"/>
      <c r="B80" s="168" t="s">
        <v>29</v>
      </c>
      <c r="C80" s="162" t="str">
        <f>'V. Qualité complétude identités'!B12</f>
        <v>L'ensemble des prénoms de naissance sont-ils saisis lors de la création d'une identité ?</v>
      </c>
      <c r="D80" s="207" t="str">
        <f>IF('V. Qualité complétude identités'!C12="","",'V. Qualité complétude identités'!C12)</f>
        <v/>
      </c>
      <c r="E80" s="198" t="str">
        <f>IF(D80="","Réponse non renseignée",IF(D80="OUI","Pas d'action à mener",I80&amp;J80))</f>
        <v>Réponse non renseignée</v>
      </c>
      <c r="F80" s="151" t="s">
        <v>587</v>
      </c>
      <c r="G80" s="266" t="str">
        <f>IF(E80="Réponse non renseignée","",IF(E80="Pas d'action à mener","",1))</f>
        <v/>
      </c>
      <c r="H80" s="6"/>
      <c r="I80" s="68" t="s">
        <v>506</v>
      </c>
      <c r="J80" s="72" t="s">
        <v>500</v>
      </c>
      <c r="K80" s="6"/>
    </row>
    <row r="81" spans="1:11" s="3" customFormat="1" ht="57" customHeight="1" x14ac:dyDescent="0.3">
      <c r="A81" s="318"/>
      <c r="B81" s="168" t="s">
        <v>30</v>
      </c>
      <c r="C81" s="162" t="s">
        <v>221</v>
      </c>
      <c r="D81" s="207" t="str">
        <f>IF('V. Qualité complétude identités'!C14="","",'V. Qualité complétude identités'!C14)</f>
        <v/>
      </c>
      <c r="E81" s="198" t="str">
        <f>IF(D81="","Réponse non renseignée",IF(D81="OUI","Pas d'action à mener",I81))</f>
        <v>Réponse non renseignée</v>
      </c>
      <c r="F81" s="151" t="s">
        <v>587</v>
      </c>
      <c r="G81" s="264"/>
      <c r="H81" s="6"/>
      <c r="I81" s="68" t="s">
        <v>248</v>
      </c>
      <c r="J81" s="72"/>
      <c r="K81" s="6"/>
    </row>
    <row r="82" spans="1:11" s="3" customFormat="1" ht="54.5" customHeight="1" x14ac:dyDescent="0.3">
      <c r="A82" s="318"/>
      <c r="B82" s="168" t="s">
        <v>31</v>
      </c>
      <c r="C82" s="162" t="s">
        <v>33</v>
      </c>
      <c r="D82" s="207" t="str">
        <f>IF('V. Qualité complétude identités'!C16="","",'V. Qualité complétude identités'!C16)</f>
        <v/>
      </c>
      <c r="E82" s="198" t="str">
        <f>IF(D82="","Réponse non renseignée",IF(D82="OUI","Pas d'action à mener","La date de naissance est un trait strict qu'il est obligatoire de renseigner. Formez votre personnel et assurez-vous que cette exigence est respectée pour les futures créations et/ou modifications d'identité"))</f>
        <v>Réponse non renseignée</v>
      </c>
      <c r="F82" s="151" t="s">
        <v>587</v>
      </c>
      <c r="G82" s="264" t="str">
        <f t="shared" si="9"/>
        <v/>
      </c>
      <c r="H82" s="6"/>
      <c r="I82" s="5"/>
      <c r="J82" s="5"/>
      <c r="K82" s="5"/>
    </row>
    <row r="83" spans="1:11" s="3" customFormat="1" ht="60.5" customHeight="1" x14ac:dyDescent="0.3">
      <c r="A83" s="318"/>
      <c r="B83" s="168" t="s">
        <v>35</v>
      </c>
      <c r="C83" s="162" t="s">
        <v>34</v>
      </c>
      <c r="D83" s="207" t="str">
        <f>IF('V. Qualité complétude identités'!C18="","",'V. Qualité complétude identités'!C18)</f>
        <v/>
      </c>
      <c r="E83" s="198" t="str">
        <f>IF(D83="","Réponse non renseignée",IF(D83="OUI","Pas d'action à mener","Le lieu de naissance est un trait strict qu'il est obligatoire de renseigner. Formez votre personnel et assurez-vous que cette exigence est respectée pour les futures créations et/ou modifications d'identité"))</f>
        <v>Réponse non renseignée</v>
      </c>
      <c r="F83" s="151" t="s">
        <v>587</v>
      </c>
      <c r="G83" s="264" t="str">
        <f t="shared" si="9"/>
        <v/>
      </c>
      <c r="H83" s="6"/>
      <c r="J83" s="5"/>
      <c r="K83" s="5"/>
    </row>
    <row r="84" spans="1:11" s="3" customFormat="1" ht="122" customHeight="1" x14ac:dyDescent="0.3">
      <c r="A84" s="318"/>
      <c r="B84" s="168" t="s">
        <v>36</v>
      </c>
      <c r="C84" s="162" t="s">
        <v>502</v>
      </c>
      <c r="D84" s="207" t="str">
        <f>IF('V. Qualité complétude identités'!C20="","",'V. Qualité complétude identités'!C20)</f>
        <v/>
      </c>
      <c r="E84" s="198" t="str">
        <f>IF(D84="","Réponse non renseignée",IF(D84="OUI","Pas d'action à mener",I84&amp;J84))</f>
        <v>Réponse non renseignée</v>
      </c>
      <c r="F84" s="151" t="s">
        <v>587</v>
      </c>
      <c r="G84" s="264" t="str">
        <f t="shared" ref="G84:G91" si="11">IF(E84="Réponse non renseignée","",IF(E84="Pas d'action à mener","",1))</f>
        <v/>
      </c>
      <c r="H84" s="6"/>
      <c r="I84" s="72" t="s">
        <v>133</v>
      </c>
      <c r="J84" s="72" t="s">
        <v>134</v>
      </c>
      <c r="K84" s="68"/>
    </row>
    <row r="85" spans="1:11" s="3" customFormat="1" ht="42.5" customHeight="1" x14ac:dyDescent="0.3">
      <c r="A85" s="318"/>
      <c r="B85" s="168" t="s">
        <v>563</v>
      </c>
      <c r="C85" s="181" t="str">
        <f>'V. Qualité complétude identités'!B22</f>
        <v>Si le patient a un prénom utilisé dans la vie courante différent de son premier prénom de naissance, le prénom saisi dans le champ "prénom" est-il le prénom de naissance ?</v>
      </c>
      <c r="D85" s="207" t="str">
        <f>IF('V. Qualité complétude identités'!C22="","",'V. Qualité complétude identités'!C22)</f>
        <v/>
      </c>
      <c r="E85" s="198" t="str">
        <f>IF(D85="","Réponse non renseignée",IF(D85="OUI","Pas d'action à mener","Le champ 'prénom' doit comporter la liste des prénoms de naissance. Le prénom utilisé doit être renseigné dans un champ dédié, différent du champ 'prénom'."))</f>
        <v>Réponse non renseignée</v>
      </c>
      <c r="F85" s="151" t="s">
        <v>587</v>
      </c>
      <c r="G85" s="266" t="str">
        <f t="shared" si="11"/>
        <v/>
      </c>
      <c r="H85" s="6"/>
      <c r="I85" s="5"/>
      <c r="K85" s="11"/>
    </row>
    <row r="86" spans="1:11" s="3" customFormat="1" ht="76.5" customHeight="1" x14ac:dyDescent="0.3">
      <c r="A86" s="318"/>
      <c r="B86" s="320" t="s">
        <v>564</v>
      </c>
      <c r="C86" s="162" t="s">
        <v>105</v>
      </c>
      <c r="D86" s="207" t="str">
        <f>IF('V. Qualité complétude identités'!C27="","",'V. Qualité complétude identités'!C27)</f>
        <v/>
      </c>
      <c r="E86" s="198" t="str">
        <f>IF(D86="","Réponse non renseignée",IF(D86="NON","Pas d'action à mener",I86&amp;J86))</f>
        <v>Réponse non renseignée</v>
      </c>
      <c r="F86" s="151" t="s">
        <v>587</v>
      </c>
      <c r="G86" s="264" t="str">
        <f t="shared" si="11"/>
        <v/>
      </c>
      <c r="I86" s="72" t="s">
        <v>545</v>
      </c>
      <c r="J86" s="72" t="s">
        <v>150</v>
      </c>
      <c r="K86" s="5"/>
    </row>
    <row r="87" spans="1:11" s="3" customFormat="1" ht="70.5" customHeight="1" x14ac:dyDescent="0.3">
      <c r="A87" s="318"/>
      <c r="B87" s="321"/>
      <c r="C87" s="162" t="s">
        <v>106</v>
      </c>
      <c r="D87" s="207" t="str">
        <f>IF('V. Qualité complétude identités'!C29="","",'V. Qualité complétude identités'!C29)</f>
        <v/>
      </c>
      <c r="E87" s="198" t="str">
        <f t="shared" ref="E87:E91" si="12">IF(D87="","Réponse non renseignée",IF(D87="NON","Pas d'action à mener",I87&amp;J87))</f>
        <v>Réponse non renseignée</v>
      </c>
      <c r="F87" s="151" t="s">
        <v>587</v>
      </c>
      <c r="G87" s="264" t="str">
        <f t="shared" si="11"/>
        <v/>
      </c>
      <c r="I87" s="72" t="s">
        <v>545</v>
      </c>
      <c r="J87" s="72" t="s">
        <v>150</v>
      </c>
      <c r="K87" s="6"/>
    </row>
    <row r="88" spans="1:11" s="3" customFormat="1" ht="77.5" customHeight="1" x14ac:dyDescent="0.3">
      <c r="A88" s="318"/>
      <c r="B88" s="321"/>
      <c r="C88" s="162" t="s">
        <v>107</v>
      </c>
      <c r="D88" s="207" t="str">
        <f>IF('V. Qualité complétude identités'!C31="","",'V. Qualité complétude identités'!C31)</f>
        <v/>
      </c>
      <c r="E88" s="198" t="str">
        <f t="shared" si="12"/>
        <v>Réponse non renseignée</v>
      </c>
      <c r="F88" s="151" t="s">
        <v>587</v>
      </c>
      <c r="G88" s="264" t="str">
        <f t="shared" si="11"/>
        <v/>
      </c>
      <c r="I88" s="72" t="s">
        <v>545</v>
      </c>
      <c r="J88" s="72" t="s">
        <v>150</v>
      </c>
      <c r="K88" s="6"/>
    </row>
    <row r="89" spans="1:11" s="3" customFormat="1" ht="77.5" customHeight="1" x14ac:dyDescent="0.3">
      <c r="A89" s="318"/>
      <c r="B89" s="321"/>
      <c r="C89" s="162" t="s">
        <v>108</v>
      </c>
      <c r="D89" s="207" t="str">
        <f>IF('V. Qualité complétude identités'!C33="","",'V. Qualité complétude identités'!C33)</f>
        <v/>
      </c>
      <c r="E89" s="198" t="str">
        <f t="shared" si="12"/>
        <v>Réponse non renseignée</v>
      </c>
      <c r="F89" s="151" t="s">
        <v>587</v>
      </c>
      <c r="G89" s="264" t="str">
        <f t="shared" si="11"/>
        <v/>
      </c>
      <c r="I89" s="72" t="s">
        <v>545</v>
      </c>
      <c r="J89" s="72" t="s">
        <v>150</v>
      </c>
      <c r="K89" s="6"/>
    </row>
    <row r="90" spans="1:11" s="3" customFormat="1" ht="80" customHeight="1" x14ac:dyDescent="0.3">
      <c r="A90" s="318"/>
      <c r="B90" s="321"/>
      <c r="C90" s="162" t="s">
        <v>109</v>
      </c>
      <c r="D90" s="207" t="str">
        <f>IF('V. Qualité complétude identités'!C35="","",'V. Qualité complétude identités'!C35)</f>
        <v/>
      </c>
      <c r="E90" s="198" t="str">
        <f t="shared" si="12"/>
        <v>Réponse non renseignée</v>
      </c>
      <c r="F90" s="151" t="s">
        <v>587</v>
      </c>
      <c r="G90" s="264" t="str">
        <f t="shared" si="11"/>
        <v/>
      </c>
      <c r="I90" s="72" t="s">
        <v>545</v>
      </c>
      <c r="J90" s="72" t="s">
        <v>150</v>
      </c>
      <c r="K90" s="6"/>
    </row>
    <row r="91" spans="1:11" s="3" customFormat="1" ht="74.5" customHeight="1" x14ac:dyDescent="0.3">
      <c r="A91" s="318"/>
      <c r="B91" s="321"/>
      <c r="C91" s="162" t="s">
        <v>110</v>
      </c>
      <c r="D91" s="207" t="str">
        <f>IF('V. Qualité complétude identités'!C37="","",'V. Qualité complétude identités'!C37)</f>
        <v/>
      </c>
      <c r="E91" s="198" t="str">
        <f t="shared" si="12"/>
        <v>Réponse non renseignée</v>
      </c>
      <c r="F91" s="151" t="s">
        <v>587</v>
      </c>
      <c r="G91" s="264" t="str">
        <f t="shared" si="11"/>
        <v/>
      </c>
      <c r="I91" s="72" t="s">
        <v>545</v>
      </c>
      <c r="J91" s="72" t="s">
        <v>150</v>
      </c>
      <c r="K91" s="6"/>
    </row>
    <row r="92" spans="1:11" s="3" customFormat="1" ht="80" customHeight="1" x14ac:dyDescent="0.3">
      <c r="A92" s="318"/>
      <c r="B92" s="321"/>
      <c r="C92" s="162" t="s">
        <v>111</v>
      </c>
      <c r="D92" s="207" t="str">
        <f>IF('V. Qualité complétude identités'!C39="","",'V. Qualité complétude identités'!C39)</f>
        <v/>
      </c>
      <c r="E92" s="198" t="str">
        <f>IF(D92="","Réponse non renseignée",IF(D92="NON","Pas d'action à mener",I92&amp;J92))</f>
        <v>Réponse non renseignée</v>
      </c>
      <c r="F92" s="151" t="s">
        <v>587</v>
      </c>
      <c r="G92" s="264" t="str">
        <f>IF(E92="Réponse non renseignée","",IF(E92="Pas d'action à mener","",1))</f>
        <v/>
      </c>
      <c r="I92" s="72" t="s">
        <v>546</v>
      </c>
      <c r="J92" s="72" t="s">
        <v>150</v>
      </c>
      <c r="K92" s="5"/>
    </row>
    <row r="93" spans="1:11" s="3" customFormat="1" ht="80" customHeight="1" thickBot="1" x14ac:dyDescent="0.35">
      <c r="A93" s="319"/>
      <c r="B93" s="322"/>
      <c r="C93" s="170" t="s">
        <v>251</v>
      </c>
      <c r="D93" s="213" t="str">
        <f>IF('V. Qualité complétude identités'!C41="","",'V. Qualité complétude identités'!C41)</f>
        <v/>
      </c>
      <c r="E93" s="204" t="str">
        <f>IF(D93="","Réponse non renseignée",IF(D93="NON","Pas d'action à mener",I93&amp;J93))</f>
        <v>Réponse non renseignée</v>
      </c>
      <c r="F93" s="155" t="s">
        <v>587</v>
      </c>
      <c r="G93" s="271" t="str">
        <f>IF(E93="Réponse non renseignée","",IF(E93="Pas d'action à mener","",1))</f>
        <v/>
      </c>
      <c r="I93" s="72" t="s">
        <v>545</v>
      </c>
      <c r="J93" s="72" t="s">
        <v>150</v>
      </c>
      <c r="K93" s="5"/>
    </row>
    <row r="94" spans="1:11" s="32" customFormat="1" ht="66.5" customHeight="1" x14ac:dyDescent="0.35">
      <c r="A94" s="309" t="s">
        <v>112</v>
      </c>
      <c r="B94" s="182" t="s">
        <v>113</v>
      </c>
      <c r="C94" s="183" t="s">
        <v>333</v>
      </c>
      <c r="D94" s="195" t="str">
        <f>IF('VI. Gestion identités'!C6="","",'VI. Gestion identités'!C6)</f>
        <v/>
      </c>
      <c r="E94" s="196" t="str">
        <f>IF(D94="","Réponse non renseignée",IF(D94="OUI","Contactez l'éditeur de votre logiciel référentiel des identités afin de vous assurer que l'ajout des statuts 'récupéré' et 'qualifié' est prévu.","Le RNIV impose l'utilisation de statuts de l'identité. Contactez l'éditeur de votre logiciel référentiel des identités afin de vous assurer que l'ajout de ces statuts est prévu. Formez votre personnel à l'utilisation de ces statuts"))</f>
        <v>Réponse non renseignée</v>
      </c>
      <c r="F94" s="144" t="s">
        <v>587</v>
      </c>
      <c r="G94" s="272" t="str">
        <f t="shared" ref="G94:G95" si="13">IF(E94="Réponse non renseignée","",IF(E94="Pas d'action à mener","",1))</f>
        <v/>
      </c>
    </row>
    <row r="95" spans="1:11" s="3" customFormat="1" ht="46" customHeight="1" x14ac:dyDescent="0.3">
      <c r="A95" s="310"/>
      <c r="B95" s="184" t="s">
        <v>47</v>
      </c>
      <c r="C95" s="172" t="s">
        <v>57</v>
      </c>
      <c r="D95" s="197" t="str">
        <f>IF('VI. Gestion identités'!C8="","",'VI. Gestion identités'!C8)</f>
        <v/>
      </c>
      <c r="E95" s="198" t="str">
        <f>IF(D95="","Réponse non renseignée",IF(D95="OUI","Pas d'action à mener","L'utilisation de la fonctionnalité de validation des identités devient obligatoire avec le RNIV. Assurez-vous que cette fonctionnalité est correctement utilisée dans votre structure."))</f>
        <v>Réponse non renseignée</v>
      </c>
      <c r="F95" s="147" t="s">
        <v>587</v>
      </c>
      <c r="G95" s="264" t="str">
        <f t="shared" si="13"/>
        <v/>
      </c>
      <c r="H95" s="32"/>
    </row>
    <row r="96" spans="1:11" s="3" customFormat="1" ht="54" customHeight="1" x14ac:dyDescent="0.3">
      <c r="A96" s="310"/>
      <c r="B96" s="184" t="s">
        <v>48</v>
      </c>
      <c r="C96" s="172" t="s">
        <v>334</v>
      </c>
      <c r="D96" s="197" t="str">
        <f>IF('VI. Gestion identités'!C10="","",'VI. Gestion identités'!C10)</f>
        <v/>
      </c>
      <c r="E96" s="198" t="str">
        <f>IF(D96="","Réponse non renseignée",IF(D96="OUI","Pas d'action à mener","Le RNIV préconise l'utilisation de ces attributs. Contactez l'éditeur de votre logiciel référentiel des identités afin de vous assurer que l'ajout de ces attributs est prévu. Formez votre personnel à l'utilisation de ces attributs"))</f>
        <v>Réponse non renseignée</v>
      </c>
      <c r="F96" s="147" t="s">
        <v>587</v>
      </c>
      <c r="G96" s="264" t="str">
        <f>IF(E96="Réponse non renseignée","",IF(E96="Pas d'action à mener","",2))</f>
        <v/>
      </c>
      <c r="H96" s="32"/>
    </row>
    <row r="97" spans="1:11" s="3" customFormat="1" ht="70" customHeight="1" x14ac:dyDescent="0.3">
      <c r="A97" s="310"/>
      <c r="B97" s="184" t="s">
        <v>49</v>
      </c>
      <c r="C97" s="172" t="str">
        <f>'VI. Gestion identités'!B12</f>
        <v>La fonctionnalité "attributs" est-elle utilisée dans l’établissement ?</v>
      </c>
      <c r="D97" s="197" t="str">
        <f>IF('VI. Gestion identités'!C12="","",'VI. Gestion identités'!C12)</f>
        <v/>
      </c>
      <c r="E97" s="198" t="str">
        <f>IF(D97="","Réponse non renseignée",IF(D97="OUI","Pas d'action à mener",I97))</f>
        <v>Réponse non renseignée</v>
      </c>
      <c r="F97" s="147" t="s">
        <v>587</v>
      </c>
      <c r="G97" s="264" t="str">
        <f t="shared" ref="G97:G100" si="14">IF(E97="Réponse non renseignée","",IF(E97="Pas d'action à mener","",1))</f>
        <v/>
      </c>
      <c r="H97" s="32"/>
      <c r="I97" s="69" t="s">
        <v>445</v>
      </c>
    </row>
    <row r="98" spans="1:11" s="3" customFormat="1" ht="133.5" customHeight="1" x14ac:dyDescent="0.3">
      <c r="A98" s="310"/>
      <c r="B98" s="184" t="s">
        <v>50</v>
      </c>
      <c r="C98" s="172" t="s">
        <v>443</v>
      </c>
      <c r="D98" s="197" t="str">
        <f>IF('VI. Gestion identités'!C14="","",'VI. Gestion identités'!C14)</f>
        <v/>
      </c>
      <c r="E98" s="198" t="str">
        <f>IF(D98="","Réponse non renseignée",IF(D98="OUI","Pas d'action à mener","L'identité doit être contrôlée à l'aide d'une pièce à haut niveau de confiance pour pouvoir être validée."&amp;J98))</f>
        <v>Réponse non renseignée</v>
      </c>
      <c r="F98" s="147" t="s">
        <v>587</v>
      </c>
      <c r="G98" s="264" t="str">
        <f t="shared" si="14"/>
        <v/>
      </c>
      <c r="H98" s="5"/>
      <c r="J98" s="73" t="s">
        <v>611</v>
      </c>
    </row>
    <row r="99" spans="1:11" s="3" customFormat="1" ht="37.5" customHeight="1" x14ac:dyDescent="0.3">
      <c r="A99" s="310"/>
      <c r="B99" s="184" t="s">
        <v>51</v>
      </c>
      <c r="C99" s="172" t="s">
        <v>58</v>
      </c>
      <c r="D99" s="197" t="str">
        <f>IF('VI. Gestion identités'!C17="","",'VI. Gestion identités'!C17)</f>
        <v/>
      </c>
      <c r="E99" s="198" t="str">
        <f>IF(D99="","Réponse non renseignée",IF(D99="NON","Assurez vous que les personnels sont correctement formés et que la charge de travail des personnels d'accueil leur permet de valider les identités en sécurité","Assurez-vous que les professionnels concernés soient correctement formés à l'utilisation des statuts de l'identité et au processus de validation d'une identité"))</f>
        <v>Réponse non renseignée</v>
      </c>
      <c r="F99" s="147" t="s">
        <v>587</v>
      </c>
      <c r="G99" s="264" t="str">
        <f t="shared" si="14"/>
        <v/>
      </c>
      <c r="H99" s="5"/>
    </row>
    <row r="100" spans="1:11" s="3" customFormat="1" ht="32" customHeight="1" x14ac:dyDescent="0.3">
      <c r="A100" s="310"/>
      <c r="B100" s="184" t="s">
        <v>52</v>
      </c>
      <c r="C100" s="172" t="str">
        <f>'VI. Gestion identités'!B19</f>
        <v>L’identité est-elle validée de façon différée (en back office) par les personnels de la cellule d’identitovigilance ?</v>
      </c>
      <c r="D100" s="197" t="str">
        <f>IF('VI. Gestion identités'!C19="","",'VI. Gestion identités'!C19)</f>
        <v/>
      </c>
      <c r="E100" s="198" t="str">
        <f>IF(D100="","Réponse non renseignée",IF(D100="NON","Pas d'action à mener","Assurez-vous que les professionnels concernés soient correctement formés à l'utilisation des statuts de l'identité et au processus de validation d'une identité"))</f>
        <v>Réponse non renseignée</v>
      </c>
      <c r="F100" s="147" t="s">
        <v>587</v>
      </c>
      <c r="G100" s="264" t="str">
        <f t="shared" si="14"/>
        <v/>
      </c>
      <c r="H100" s="5"/>
    </row>
    <row r="101" spans="1:11" s="3" customFormat="1" ht="72.5" customHeight="1" x14ac:dyDescent="0.3">
      <c r="A101" s="310"/>
      <c r="B101" s="184" t="s">
        <v>53</v>
      </c>
      <c r="C101" s="172" t="s">
        <v>59</v>
      </c>
      <c r="D101" s="197" t="str">
        <f>IF('VI. Gestion identités'!C21="","",'VI. Gestion identités'!C21)</f>
        <v/>
      </c>
      <c r="E101" s="198" t="str">
        <f>IF(D101="","Réponse non renseignée",IF(D101="NON","Pas d'action à mener","La validation automatique des identités est interdite par le RNIV. Assurez-vous que cette pratique ne perdure pas dans votre structure. Formez votre personnel au processus de validation d'une identité, tel que décrit dans le RNIV."&amp;I101))</f>
        <v>Réponse non renseignée</v>
      </c>
      <c r="F101" s="147" t="s">
        <v>587</v>
      </c>
      <c r="G101" s="264" t="str">
        <f t="shared" ref="G101:G106" si="15">IF(E101="Réponse non renseignée","",IF(E101="Pas d'action à mener","",1))</f>
        <v/>
      </c>
      <c r="H101" s="5"/>
      <c r="I101" s="69" t="s">
        <v>151</v>
      </c>
    </row>
    <row r="102" spans="1:11" s="3" customFormat="1" ht="30.5" customHeight="1" x14ac:dyDescent="0.3">
      <c r="A102" s="310"/>
      <c r="B102" s="184" t="s">
        <v>54</v>
      </c>
      <c r="C102" s="172" t="s">
        <v>60</v>
      </c>
      <c r="D102" s="197" t="str">
        <f>IF('VI. Gestion identités'!C23="","",'VI. Gestion identités'!C23)</f>
        <v/>
      </c>
      <c r="E102" s="198" t="str">
        <f>IF(D102="","Réponse non renseignée",IF(D102="OUI","Pas d'action à mener","Mettez en place un circuit de signalement des anomalies. Formalisez ce circuit dans une procédure dédiée. Veillez à former votre personnel à cette nouvelle procédure."))</f>
        <v>Réponse non renseignée</v>
      </c>
      <c r="F102" s="147" t="s">
        <v>587</v>
      </c>
      <c r="G102" s="264" t="str">
        <f t="shared" si="15"/>
        <v/>
      </c>
      <c r="H102" s="5"/>
    </row>
    <row r="103" spans="1:11" s="3" customFormat="1" ht="45.5" customHeight="1" x14ac:dyDescent="0.3">
      <c r="A103" s="310"/>
      <c r="B103" s="184" t="s">
        <v>55</v>
      </c>
      <c r="C103" s="172" t="s">
        <v>61</v>
      </c>
      <c r="D103" s="197" t="str">
        <f>IF('VI. Gestion identités'!C25="","",'VI. Gestion identités'!C25)</f>
        <v/>
      </c>
      <c r="E103" s="198" t="str">
        <f>IF(D103="","Réponse non renseignée",IF(D103="OUI","Pas d'action à mener","Veillez à ce que l'étude des doublons soit effectuée par des personnels dédiés et habilités. Assurez-vous que les personnels concernés soient correctement formés."))</f>
        <v>Réponse non renseignée</v>
      </c>
      <c r="F103" s="147" t="s">
        <v>587</v>
      </c>
      <c r="G103" s="264" t="str">
        <f t="shared" si="15"/>
        <v/>
      </c>
      <c r="H103" s="5"/>
    </row>
    <row r="104" spans="1:11" s="3" customFormat="1" ht="45.5" customHeight="1" x14ac:dyDescent="0.3">
      <c r="A104" s="310"/>
      <c r="B104" s="184" t="s">
        <v>56</v>
      </c>
      <c r="C104" s="172" t="s">
        <v>62</v>
      </c>
      <c r="D104" s="197" t="str">
        <f>IF('VI. Gestion identités'!C27="","",'VI. Gestion identités'!C27)</f>
        <v/>
      </c>
      <c r="E104" s="198" t="str">
        <f>IF(D104="","Réponse non renseignée",IF(D104="NON","Pas d'action à mener","Les fusions de dossiers patients peuvent mener à des collisions si elles sont faites à tort. Assurez-vous que seuls les professionnels de la CIV sont habilités et formés pour fusionner des dossiers patients."))</f>
        <v>Réponse non renseignée</v>
      </c>
      <c r="F104" s="147" t="s">
        <v>587</v>
      </c>
      <c r="G104" s="264" t="str">
        <f t="shared" si="15"/>
        <v/>
      </c>
      <c r="H104" s="5"/>
    </row>
    <row r="105" spans="1:11" s="3" customFormat="1" ht="45.5" customHeight="1" x14ac:dyDescent="0.3">
      <c r="A105" s="310"/>
      <c r="B105" s="184" t="s">
        <v>161</v>
      </c>
      <c r="C105" s="185" t="s">
        <v>63</v>
      </c>
      <c r="D105" s="215" t="str">
        <f>IF('VI. Gestion identités'!C29="","",'VI. Gestion identités'!C29)</f>
        <v/>
      </c>
      <c r="E105" s="211" t="str">
        <f>IF(D105="","Réponse non renseignée",IF(D105="OUI","Pas d'action à mener","La prise en charge des collisions de dossiers est une tâche complexe. Assurez-vous que seuls les professionnels de la CIV sont habilités et formés à cette tâche."))</f>
        <v>Réponse non renseignée</v>
      </c>
      <c r="F105" s="147" t="s">
        <v>587</v>
      </c>
      <c r="G105" s="264" t="str">
        <f t="shared" si="15"/>
        <v/>
      </c>
      <c r="H105" s="5"/>
    </row>
    <row r="106" spans="1:11" s="3" customFormat="1" ht="136" customHeight="1" thickBot="1" x14ac:dyDescent="0.35">
      <c r="A106" s="311"/>
      <c r="B106" s="184" t="s">
        <v>446</v>
      </c>
      <c r="C106" s="174" t="s">
        <v>547</v>
      </c>
      <c r="D106" s="203" t="str">
        <f>IF('VI. Gestion identités'!C31="","",'VI. Gestion identités'!C31)</f>
        <v/>
      </c>
      <c r="E106" s="204" t="str">
        <f>IF(D106="","Réponse non renseignée",IF(D106="OUI","Pas d'action à mener",I106&amp;J106))</f>
        <v>Réponse non renseignée</v>
      </c>
      <c r="F106" s="155" t="s">
        <v>604</v>
      </c>
      <c r="G106" s="271" t="str">
        <f t="shared" si="15"/>
        <v/>
      </c>
      <c r="H106" s="5"/>
      <c r="I106" s="68" t="s">
        <v>548</v>
      </c>
      <c r="J106" s="73" t="s">
        <v>249</v>
      </c>
    </row>
    <row r="107" spans="1:11" s="3" customFormat="1" ht="90" customHeight="1" x14ac:dyDescent="0.3">
      <c r="A107" s="315" t="s">
        <v>128</v>
      </c>
      <c r="B107" s="186" t="s">
        <v>122</v>
      </c>
      <c r="C107" s="187" t="s">
        <v>176</v>
      </c>
      <c r="D107" s="214" t="str">
        <f>IF('VII. Etat des lieux SI'!C6="","",'VII. Etat des lieux SI'!C6)</f>
        <v/>
      </c>
      <c r="E107" s="196" t="str">
        <f>IF(D107="","Réponse non renseignée",IF(D107="OUI","Veillez à mettre régulièrement à jour les droits et habilitations des professionnels, en particulier avec l'arrivée de l'INS.","Rédigez la politique d'habilitation et définissez les droits d'accès et de modifications pour chaque professionnel."))</f>
        <v>Réponse non renseignée</v>
      </c>
      <c r="F107" s="144" t="s">
        <v>587</v>
      </c>
      <c r="G107" s="272" t="str">
        <f t="shared" ref="G107:G111" si="16">IF(E107="Réponse non renseignée","",IF(E107="Pas d'action à mener","",1))</f>
        <v/>
      </c>
      <c r="H107" s="5"/>
      <c r="I107" s="68"/>
      <c r="J107" s="69"/>
    </row>
    <row r="108" spans="1:11" s="3" customFormat="1" ht="67" customHeight="1" x14ac:dyDescent="0.3">
      <c r="A108" s="316"/>
      <c r="B108" s="188" t="s">
        <v>123</v>
      </c>
      <c r="C108" s="175" t="s">
        <v>177</v>
      </c>
      <c r="D108" s="197" t="str">
        <f>IF('VII. Etat des lieux SI'!C8="","",'VII. Etat des lieux SI'!C8)</f>
        <v/>
      </c>
      <c r="E108" s="198" t="str">
        <f>IF(D108="","Réponse non renseignée",IF(D108="OUI","Veillez à mettre à jour votre charte avec l'arrivée de l'INS. Assurez-vous que cette charte est connue et appliquée par l'ensemble du personnel","Rédigez votre charte informatique. Relayez-la auprès du personnel et assurez-vous qu'elle soit connue et appliquée."))</f>
        <v>Réponse non renseignée</v>
      </c>
      <c r="F108" s="147" t="s">
        <v>587</v>
      </c>
      <c r="G108" s="264" t="str">
        <f t="shared" si="16"/>
        <v/>
      </c>
      <c r="H108" s="5"/>
      <c r="I108" s="68"/>
      <c r="J108" s="69"/>
    </row>
    <row r="109" spans="1:11" s="32" customFormat="1" ht="61" customHeight="1" x14ac:dyDescent="0.35">
      <c r="A109" s="316"/>
      <c r="B109" s="188" t="s">
        <v>124</v>
      </c>
      <c r="C109" s="175" t="s">
        <v>549</v>
      </c>
      <c r="D109" s="197" t="str">
        <f>IF('VII. Etat des lieux SI'!C10="","",'VII. Etat des lieux SI'!C10)</f>
        <v/>
      </c>
      <c r="E109" s="198" t="str">
        <f>IF(D109="","Réponse non renseignée",IF(D109="OUI","Pas d'action à mener","Recensez l'ensemble des applications / logiciels de votre SI qui vont devoir intégrer l'INS. Pour rappel, l'ensemble des outils traitant de la donnée de santé doit évoluer pour être en capacité de gérer l'INS"))</f>
        <v>Réponse non renseignée</v>
      </c>
      <c r="F109" s="147"/>
      <c r="G109" s="264" t="str">
        <f t="shared" si="16"/>
        <v/>
      </c>
    </row>
    <row r="110" spans="1:11" s="32" customFormat="1" ht="61" customHeight="1" x14ac:dyDescent="0.35">
      <c r="A110" s="316"/>
      <c r="B110" s="188" t="s">
        <v>125</v>
      </c>
      <c r="C110" s="175" t="str">
        <f>'VII. Etat des lieux SI'!B12</f>
        <v>Avez vous identifié un référent métier pour chaque logiciel ?</v>
      </c>
      <c r="D110" s="197" t="str">
        <f>IF('VII. Etat des lieux SI'!C12="","",'VII. Etat des lieux SI'!C12)</f>
        <v/>
      </c>
      <c r="E110" s="198" t="str">
        <f>IF(D110="","Réponse non renseignée",IF(D110="OUI","Veillez à intégrer ces référents métier à l'équipe en charge de réaliser les tests métier lors de la mise en place de la version INS de votre référentiel identité","Il est indispensable d'identifier un référent métier pour chaque logiciel. Les référents métier participeront à l'équipe en charge de réaliser les tests métier lors de la mise en place de la version INS de votre référentiel identité"))</f>
        <v>Réponse non renseignée</v>
      </c>
      <c r="F110" s="147"/>
      <c r="G110" s="264" t="str">
        <f t="shared" si="16"/>
        <v/>
      </c>
    </row>
    <row r="111" spans="1:11" s="3" customFormat="1" ht="39.5" customHeight="1" x14ac:dyDescent="0.3">
      <c r="A111" s="316"/>
      <c r="B111" s="188" t="s">
        <v>126</v>
      </c>
      <c r="C111" s="175" t="s">
        <v>533</v>
      </c>
      <c r="D111" s="197" t="str">
        <f>IF('VII. Etat des lieux SI'!C14="","",'VII. Etat des lieux SI'!C14)</f>
        <v/>
      </c>
      <c r="E111" s="198" t="str">
        <f>IF(D111="","Réponse non renseignée",IF(D111="OUI","Pas d'action à mener","Identifiez les applications / logiciels de votre SI qui vont devoir gérer l'INS en priorité. Basez-vous sur vos usages et vos besoins pour réaliser cette priorisation."))</f>
        <v>Réponse non renseignée</v>
      </c>
      <c r="F111" s="147"/>
      <c r="G111" s="264" t="str">
        <f t="shared" si="16"/>
        <v/>
      </c>
      <c r="H111" s="32"/>
      <c r="I111" s="5"/>
    </row>
    <row r="112" spans="1:11" s="3" customFormat="1" ht="71.5" customHeight="1" x14ac:dyDescent="0.3">
      <c r="A112" s="316"/>
      <c r="B112" s="188" t="s">
        <v>127</v>
      </c>
      <c r="C112" s="189" t="s">
        <v>121</v>
      </c>
      <c r="D112" s="197" t="str">
        <f>IF('VII. Etat des lieux SI'!C16="","",'VII. Etat des lieux SI'!C16)</f>
        <v/>
      </c>
      <c r="E112" s="198" t="str">
        <f>IF(D112="","Réponse non renseignée",IF(D112="OUI","Pas d'action à mener","Envisagez une évolution des standards d’échanges si les formats que vous utilisez actuellement ne peuvent pas gérer l’INS. A titre d’exemple, il faudra remplacer les envois au format « HPRIM médecin » par des envois au format « CDAR2N3 »."))</f>
        <v>Réponse non renseignée</v>
      </c>
      <c r="F112" s="147" t="s">
        <v>556</v>
      </c>
      <c r="G112" s="264" t="str">
        <f t="shared" ref="G112:G120" si="17">IF(E112="Réponse non renseignée","",IF(E112="Pas d'action à mener","",1))</f>
        <v/>
      </c>
      <c r="H112" s="5"/>
      <c r="I112" s="68"/>
      <c r="J112" s="69"/>
      <c r="K112" s="69"/>
    </row>
    <row r="113" spans="1:11" s="3" customFormat="1" ht="81" customHeight="1" x14ac:dyDescent="0.3">
      <c r="A113" s="316"/>
      <c r="B113" s="188" t="s">
        <v>175</v>
      </c>
      <c r="C113" s="189" t="s">
        <v>335</v>
      </c>
      <c r="D113" s="197" t="str">
        <f>IF('VII. Etat des lieux SI'!C18="","",'VII. Etat des lieux SI'!C18)</f>
        <v/>
      </c>
      <c r="E113" s="198" t="str">
        <f>IF(D113="","Réponse non renseignée",IF(D113="OUI","Pas d'action à mener",I113&amp;J113))</f>
        <v>Réponse non renseignée</v>
      </c>
      <c r="F113" s="147"/>
      <c r="G113" s="264" t="str">
        <f t="shared" si="17"/>
        <v/>
      </c>
      <c r="H113" s="5"/>
      <c r="I113" s="68" t="s">
        <v>336</v>
      </c>
      <c r="J113" s="73" t="s">
        <v>137</v>
      </c>
      <c r="K113" s="69"/>
    </row>
    <row r="114" spans="1:11" s="3" customFormat="1" ht="127.5" customHeight="1" x14ac:dyDescent="0.3">
      <c r="A114" s="316"/>
      <c r="B114" s="313" t="s">
        <v>198</v>
      </c>
      <c r="C114" s="190" t="s">
        <v>550</v>
      </c>
      <c r="D114" s="197" t="str">
        <f>IF('VII. Etat des lieux SI'!C22="","",'VII. Etat des lieux SI'!C22)</f>
        <v/>
      </c>
      <c r="E114" s="198" t="str">
        <f>IF(D114="","Réponse non renseignée",IF(D114="OUI","Pas d'action à mener",I114&amp;J114))</f>
        <v>Réponse non renseignée</v>
      </c>
      <c r="F114" s="147" t="s">
        <v>594</v>
      </c>
      <c r="G114" s="264" t="str">
        <f t="shared" si="17"/>
        <v/>
      </c>
      <c r="H114" s="5"/>
      <c r="I114" s="72" t="s">
        <v>152</v>
      </c>
      <c r="J114" s="77" t="s">
        <v>551</v>
      </c>
      <c r="K114" s="69"/>
    </row>
    <row r="115" spans="1:11" s="3" customFormat="1" ht="51" customHeight="1" x14ac:dyDescent="0.3">
      <c r="A115" s="316"/>
      <c r="B115" s="314"/>
      <c r="C115" s="190" t="s">
        <v>552</v>
      </c>
      <c r="D115" s="197" t="str">
        <f>IF('VII. Etat des lieux SI'!C24="","",'VII. Etat des lieux SI'!C24)</f>
        <v/>
      </c>
      <c r="E115" s="198" t="str">
        <f>IF(D115="","Réponse non renseignée",IF(D115="OUI","Pas d'action à mener","Pour rappel, les scénarios de tests métier sont une aide. Il n'y a pas d'obligation de remplissage. Vous pouvez réaliser ces tests, en lien avec vos éditeurs,"&amp;I115))</f>
        <v>Réponse non renseignée</v>
      </c>
      <c r="F115" s="147" t="s">
        <v>511</v>
      </c>
      <c r="G115" s="264" t="str">
        <f>IF(E115="Réponse non renseignée","",IF(E115="Pas d'action à mener","",2))</f>
        <v/>
      </c>
      <c r="H115" s="5"/>
      <c r="I115" s="72" t="s">
        <v>553</v>
      </c>
      <c r="J115" s="77"/>
      <c r="K115" s="69"/>
    </row>
    <row r="116" spans="1:11" s="3" customFormat="1" ht="79" customHeight="1" x14ac:dyDescent="0.3">
      <c r="A116" s="316"/>
      <c r="B116" s="314"/>
      <c r="C116" s="190" t="s">
        <v>129</v>
      </c>
      <c r="D116" s="197" t="str">
        <f>IF('VII. Etat des lieux SI'!C26="","",'VII. Etat des lieux SI'!C26)</f>
        <v/>
      </c>
      <c r="E116" s="198" t="str">
        <f t="shared" ref="E116" si="18">IF(D116="","Réponse non renseignée",IF(D116="OUI","Pas d'action à mener","Questionnez vos éditeurs sur ce point lorsque vous les contacterez"))</f>
        <v>Réponse non renseignée</v>
      </c>
      <c r="F116" s="147" t="s">
        <v>612</v>
      </c>
      <c r="G116" s="264" t="str">
        <f t="shared" si="17"/>
        <v/>
      </c>
      <c r="H116" s="5"/>
      <c r="I116" s="5"/>
    </row>
    <row r="117" spans="1:11" s="3" customFormat="1" ht="56" customHeight="1" x14ac:dyDescent="0.3">
      <c r="A117" s="316"/>
      <c r="B117" s="314"/>
      <c r="C117" s="190" t="s">
        <v>131</v>
      </c>
      <c r="D117" s="197" t="str">
        <f>IF('VII. Etat des lieux SI'!C28="","",'VII. Etat des lieux SI'!C28)</f>
        <v/>
      </c>
      <c r="E117" s="198" t="str">
        <f>IF(D117="","Réponse non renseignée",IF(D117="OUI","Pas d'action à mener",I117&amp;J117))</f>
        <v>Réponse non renseignée</v>
      </c>
      <c r="F117" s="147"/>
      <c r="G117" s="264" t="str">
        <f t="shared" si="17"/>
        <v/>
      </c>
      <c r="H117" s="5"/>
      <c r="I117" s="68" t="s">
        <v>166</v>
      </c>
    </row>
    <row r="118" spans="1:11" s="3" customFormat="1" ht="51.5" customHeight="1" x14ac:dyDescent="0.3">
      <c r="A118" s="316"/>
      <c r="B118" s="314"/>
      <c r="C118" s="190" t="s">
        <v>374</v>
      </c>
      <c r="D118" s="216" t="str">
        <f>IF('VII. Etat des lieux SI'!C30="","",'VII. Etat des lieux SI'!C30)</f>
        <v/>
      </c>
      <c r="E118" s="198" t="str">
        <f>IF(D118="","Réponse non renseignée",IF(D118="OUI","Pas d'action à mener","Questionnez ce point avec vos éditeurs lors de votre prochain échange."))</f>
        <v>Réponse non renseignée</v>
      </c>
      <c r="F118" s="147"/>
      <c r="G118" s="264"/>
      <c r="H118" s="5"/>
      <c r="I118" s="68"/>
    </row>
    <row r="119" spans="1:11" s="3" customFormat="1" ht="40.5" customHeight="1" x14ac:dyDescent="0.3">
      <c r="A119" s="316"/>
      <c r="B119" s="314"/>
      <c r="C119" s="190" t="s">
        <v>165</v>
      </c>
      <c r="D119" s="197" t="str">
        <f>IF('VII. Etat des lieux SI'!C32="","",'VII. Etat des lieux SI'!C32)</f>
        <v/>
      </c>
      <c r="E119" s="198" t="str">
        <f>IF(D119="","Réponse non renseignée",IF(D119="OUI","Pas d'action à mener","Les éditeurs peuvent prendre connaissance de l'annexe CI-SIS en consultant le site de l'ANS."))</f>
        <v>Réponse non renseignée</v>
      </c>
      <c r="F119" s="147" t="s">
        <v>557</v>
      </c>
      <c r="G119" s="264" t="str">
        <f t="shared" si="17"/>
        <v/>
      </c>
      <c r="H119" s="5"/>
      <c r="I119" s="5"/>
    </row>
    <row r="120" spans="1:11" s="3" customFormat="1" ht="40.5" customHeight="1" x14ac:dyDescent="0.3">
      <c r="A120" s="316"/>
      <c r="B120" s="314"/>
      <c r="C120" s="190" t="s">
        <v>130</v>
      </c>
      <c r="D120" s="197" t="str">
        <f>IF('VII. Etat des lieux SI'!C34="","",'VII. Etat des lieux SI'!C34)</f>
        <v/>
      </c>
      <c r="E120" s="198" t="str">
        <f>IF(D120="","Réponse non renseignée",IF(D120="OUI","Pas d'action à mener","Questionnez vos éditeurs sur ce point lorsque vous les contacterez. Pensez à organiser de nouvelles formations lorsque vous faites évoluer vos outils informatiques."))</f>
        <v>Réponse non renseignée</v>
      </c>
      <c r="F120" s="147"/>
      <c r="G120" s="264" t="str">
        <f t="shared" si="17"/>
        <v/>
      </c>
      <c r="H120" s="5"/>
      <c r="I120" s="5"/>
    </row>
    <row r="121" spans="1:11" s="3" customFormat="1" ht="63.5" customHeight="1" x14ac:dyDescent="0.3">
      <c r="A121" s="316"/>
      <c r="B121" s="188" t="s">
        <v>199</v>
      </c>
      <c r="C121" s="190" t="s">
        <v>162</v>
      </c>
      <c r="D121" s="246" t="str">
        <f>IF('VII. Etat des lieux SI'!C36="","",'VII. Etat des lieux SI'!C36)</f>
        <v/>
      </c>
      <c r="E121" s="198" t="str">
        <f>IF(D121="","Réponse non renseignée",IF(D121="OUI","Pas d'action à mener",I121))</f>
        <v>Réponse non renseignée</v>
      </c>
      <c r="F121" s="147"/>
      <c r="G121" s="264" t="str">
        <f>IF(E121="Réponse non renseignée","",IF(E121="Pas d'action à mener","",1))</f>
        <v/>
      </c>
      <c r="H121" s="5"/>
      <c r="I121" s="68" t="s">
        <v>554</v>
      </c>
    </row>
    <row r="122" spans="1:11" s="3" customFormat="1" ht="63.5" customHeight="1" x14ac:dyDescent="0.3">
      <c r="A122" s="316"/>
      <c r="B122" s="188" t="s">
        <v>496</v>
      </c>
      <c r="C122" s="249" t="str">
        <f>'VII. Etat des lieux SI'!B38</f>
        <v>Avez-vous bien conscience qu'il vous faudra recertifier vos flux d'identité sortants du SIH ?</v>
      </c>
      <c r="D122" s="247" t="str">
        <f>IF('VII. Etat des lieux SI'!C38="","",'VII. Etat des lieux SI'!C38)</f>
        <v/>
      </c>
      <c r="E122" s="211" t="str">
        <f>IF(D122="","Réponse non renseignée",IF(D122="OUI","Pas d'action à mener",I122))</f>
        <v>Réponse non renseignée</v>
      </c>
      <c r="F122" s="169"/>
      <c r="G122" s="264" t="str">
        <f>IF(E122="Réponse non renseignée","",IF(E122="Pas d'action à mener","",1))</f>
        <v/>
      </c>
      <c r="H122" s="5"/>
      <c r="I122" s="68" t="s">
        <v>555</v>
      </c>
    </row>
    <row r="123" spans="1:11" s="3" customFormat="1" ht="63.5" customHeight="1" thickBot="1" x14ac:dyDescent="0.3">
      <c r="A123" s="316"/>
      <c r="B123" s="188" t="s">
        <v>510</v>
      </c>
      <c r="C123" s="248" t="s">
        <v>184</v>
      </c>
      <c r="D123" s="215" t="str">
        <f>IF('VII. Etat des lieux SI'!C40="","",'VII. Etat des lieux SI'!C40)</f>
        <v/>
      </c>
      <c r="E123" s="211" t="str">
        <f>IF(D123="","Réponse non renseignée",IF(D123="OUI","Pas d'action à mener","Etablissez au plus tôt un planning de mise en conformité de vos logiciels avec l'INS, en vous rapprochant de vos éditeurs, et en identifiant les cas d'usage prioritaires de l'INS pour votre structure / GHT / groupement de structures "))</f>
        <v>Réponse non renseignée</v>
      </c>
      <c r="F123" s="191"/>
      <c r="G123" s="273" t="str">
        <f>IF(E123="Réponse non renseignée","",IF(E123="Pas d'action à mener","",1))</f>
        <v/>
      </c>
      <c r="H123" s="5"/>
      <c r="I123" s="68"/>
    </row>
    <row r="124" spans="1:11" s="3" customFormat="1" ht="96" customHeight="1" x14ac:dyDescent="0.3">
      <c r="A124" s="303" t="s">
        <v>339</v>
      </c>
      <c r="B124" s="306" t="s">
        <v>340</v>
      </c>
      <c r="C124" s="192" t="s">
        <v>355</v>
      </c>
      <c r="D124" s="195" t="str">
        <f>IF('VIII. Pilotage'!C7="","",'VIII. Pilotage'!C7)</f>
        <v/>
      </c>
      <c r="E124" s="196" t="str">
        <f t="shared" ref="E124:E134" si="19">IF(D124="","Réponse non renseignée",IF(D124="OUI","Pas d'action à mener","Veillez dans la mesure du possible à mettre en place cet indicateur et à le suivre régulièrement. Reportez-vous au RNIV pour davantage de précisions."))</f>
        <v>Réponse non renseignée</v>
      </c>
      <c r="F124" s="144" t="s">
        <v>587</v>
      </c>
      <c r="G124" s="272" t="str">
        <f t="shared" ref="G124:G136" si="20">IF(E124="Réponse non renseignée","",IF(E124="Pas d'action à mener","",1))</f>
        <v/>
      </c>
      <c r="H124" s="5"/>
      <c r="I124" s="68"/>
      <c r="J124" s="69"/>
    </row>
    <row r="125" spans="1:11" s="3" customFormat="1" ht="90" customHeight="1" x14ac:dyDescent="0.3">
      <c r="A125" s="304"/>
      <c r="B125" s="307"/>
      <c r="C125" s="193" t="s">
        <v>356</v>
      </c>
      <c r="D125" s="197" t="str">
        <f>IF('VIII. Pilotage'!C9="","",'VIII. Pilotage'!C9)</f>
        <v/>
      </c>
      <c r="E125" s="198" t="str">
        <f t="shared" si="19"/>
        <v>Réponse non renseignée</v>
      </c>
      <c r="F125" s="147" t="s">
        <v>587</v>
      </c>
      <c r="G125" s="264" t="str">
        <f>IF(E125="Réponse non renseignée","",IF(E125="Pas d'action à mener","",2))</f>
        <v/>
      </c>
      <c r="H125" s="5"/>
      <c r="I125" s="68"/>
      <c r="J125" s="69"/>
    </row>
    <row r="126" spans="1:11" s="32" customFormat="1" ht="61" customHeight="1" x14ac:dyDescent="0.35">
      <c r="A126" s="304"/>
      <c r="B126" s="307"/>
      <c r="C126" s="193" t="s">
        <v>357</v>
      </c>
      <c r="D126" s="197" t="str">
        <f>IF('VIII. Pilotage'!C11="","",'VIII. Pilotage'!C11)</f>
        <v/>
      </c>
      <c r="E126" s="198" t="str">
        <f t="shared" si="19"/>
        <v>Réponse non renseignée</v>
      </c>
      <c r="F126" s="147" t="s">
        <v>587</v>
      </c>
      <c r="G126" s="264" t="str">
        <f t="shared" si="20"/>
        <v/>
      </c>
    </row>
    <row r="127" spans="1:11" s="3" customFormat="1" ht="39.5" customHeight="1" x14ac:dyDescent="0.3">
      <c r="A127" s="304"/>
      <c r="B127" s="307"/>
      <c r="C127" s="193" t="s">
        <v>358</v>
      </c>
      <c r="D127" s="197" t="str">
        <f>IF('VIII. Pilotage'!C13="","",'VIII. Pilotage'!C13)</f>
        <v/>
      </c>
      <c r="E127" s="198" t="str">
        <f t="shared" si="19"/>
        <v>Réponse non renseignée</v>
      </c>
      <c r="F127" s="147" t="s">
        <v>587</v>
      </c>
      <c r="G127" s="264" t="str">
        <f>IF(E127="Réponse non renseignée","",IF(E127="Pas d'action à mener","",2))</f>
        <v/>
      </c>
      <c r="H127" s="32"/>
      <c r="I127" s="5"/>
    </row>
    <row r="128" spans="1:11" s="3" customFormat="1" ht="62" customHeight="1" x14ac:dyDescent="0.3">
      <c r="A128" s="304"/>
      <c r="B128" s="307"/>
      <c r="C128" s="193" t="s">
        <v>359</v>
      </c>
      <c r="D128" s="197" t="str">
        <f>IF('VIII. Pilotage'!C15="","",'VIII. Pilotage'!C15)</f>
        <v/>
      </c>
      <c r="E128" s="198" t="str">
        <f t="shared" si="19"/>
        <v>Réponse non renseignée</v>
      </c>
      <c r="F128" s="147" t="s">
        <v>587</v>
      </c>
      <c r="G128" s="264" t="str">
        <f t="shared" si="20"/>
        <v/>
      </c>
      <c r="H128" s="5"/>
      <c r="I128" s="68"/>
      <c r="J128" s="69"/>
      <c r="K128" s="69"/>
    </row>
    <row r="129" spans="1:15" s="3" customFormat="1" ht="37.5" customHeight="1" x14ac:dyDescent="0.3">
      <c r="A129" s="304"/>
      <c r="B129" s="307"/>
      <c r="C129" s="193" t="s">
        <v>360</v>
      </c>
      <c r="D129" s="197" t="str">
        <f>IF('VIII. Pilotage'!C17="","",'VIII. Pilotage'!C17)</f>
        <v/>
      </c>
      <c r="E129" s="198" t="str">
        <f t="shared" si="19"/>
        <v>Réponse non renseignée</v>
      </c>
      <c r="F129" s="147" t="s">
        <v>587</v>
      </c>
      <c r="G129" s="264" t="str">
        <f>IF(E129="Réponse non renseignée","",IF(E129="Pas d'action à mener","",2))</f>
        <v/>
      </c>
      <c r="H129" s="5"/>
      <c r="I129" s="68"/>
      <c r="J129" s="73"/>
      <c r="K129" s="69"/>
    </row>
    <row r="130" spans="1:15" s="3" customFormat="1" ht="44" customHeight="1" x14ac:dyDescent="0.3">
      <c r="A130" s="304"/>
      <c r="B130" s="307"/>
      <c r="C130" s="193" t="s">
        <v>361</v>
      </c>
      <c r="D130" s="197" t="str">
        <f>IF('VIII. Pilotage'!C19="","",'VIII. Pilotage'!C19)</f>
        <v/>
      </c>
      <c r="E130" s="198" t="str">
        <f t="shared" si="19"/>
        <v>Réponse non renseignée</v>
      </c>
      <c r="F130" s="147" t="s">
        <v>587</v>
      </c>
      <c r="G130" s="264" t="str">
        <f>IF(E130="Réponse non renseignée","",IF(E130="Pas d'action à mener","",2))</f>
        <v/>
      </c>
      <c r="H130" s="5"/>
      <c r="I130" s="72"/>
      <c r="J130" s="77"/>
      <c r="K130" s="69"/>
    </row>
    <row r="131" spans="1:15" s="3" customFormat="1" ht="51" customHeight="1" x14ac:dyDescent="0.3">
      <c r="A131" s="304"/>
      <c r="B131" s="307"/>
      <c r="C131" s="193" t="s">
        <v>362</v>
      </c>
      <c r="D131" s="197" t="str">
        <f>IF('VIII. Pilotage'!C21="","",'VIII. Pilotage'!C21)</f>
        <v/>
      </c>
      <c r="E131" s="198" t="str">
        <f t="shared" si="19"/>
        <v>Réponse non renseignée</v>
      </c>
      <c r="F131" s="147" t="s">
        <v>587</v>
      </c>
      <c r="G131" s="264" t="str">
        <f t="shared" si="20"/>
        <v/>
      </c>
      <c r="H131" s="5"/>
      <c r="I131" s="72"/>
      <c r="J131" s="77"/>
      <c r="K131" s="69"/>
    </row>
    <row r="132" spans="1:15" s="3" customFormat="1" ht="52" customHeight="1" x14ac:dyDescent="0.3">
      <c r="A132" s="304"/>
      <c r="B132" s="307"/>
      <c r="C132" s="193" t="s">
        <v>363</v>
      </c>
      <c r="D132" s="197" t="str">
        <f>IF('VIII. Pilotage'!C23="","",'VIII. Pilotage'!C23)</f>
        <v/>
      </c>
      <c r="E132" s="198" t="str">
        <f t="shared" si="19"/>
        <v>Réponse non renseignée</v>
      </c>
      <c r="F132" s="147" t="s">
        <v>587</v>
      </c>
      <c r="G132" s="264" t="str">
        <f>IF(E132="Réponse non renseignée","",IF(E132="Pas d'action à mener","",2))</f>
        <v/>
      </c>
      <c r="H132" s="5"/>
      <c r="I132" s="5"/>
    </row>
    <row r="133" spans="1:15" s="3" customFormat="1" ht="56" customHeight="1" x14ac:dyDescent="0.3">
      <c r="A133" s="304"/>
      <c r="B133" s="307"/>
      <c r="C133" s="193" t="s">
        <v>364</v>
      </c>
      <c r="D133" s="197" t="str">
        <f>IF('VIII. Pilotage'!C25="","",'VIII. Pilotage'!C25)</f>
        <v/>
      </c>
      <c r="E133" s="198" t="str">
        <f t="shared" si="19"/>
        <v>Réponse non renseignée</v>
      </c>
      <c r="F133" s="147" t="s">
        <v>587</v>
      </c>
      <c r="G133" s="264" t="str">
        <f>IF(E133="Réponse non renseignée","",IF(E133="Pas d'action à mener","",1))</f>
        <v/>
      </c>
      <c r="H133" s="5"/>
      <c r="I133" s="68"/>
    </row>
    <row r="134" spans="1:15" s="3" customFormat="1" ht="40.5" customHeight="1" x14ac:dyDescent="0.3">
      <c r="A134" s="304"/>
      <c r="B134" s="307"/>
      <c r="C134" s="193" t="s">
        <v>365</v>
      </c>
      <c r="D134" s="197" t="str">
        <f>IF('VIII. Pilotage'!C27="","",'VIII. Pilotage'!C27)</f>
        <v/>
      </c>
      <c r="E134" s="198" t="str">
        <f t="shared" si="19"/>
        <v>Réponse non renseignée</v>
      </c>
      <c r="F134" s="147" t="s">
        <v>587</v>
      </c>
      <c r="G134" s="264" t="str">
        <f t="shared" si="20"/>
        <v/>
      </c>
      <c r="H134" s="5"/>
      <c r="I134" s="5"/>
    </row>
    <row r="135" spans="1:15" s="3" customFormat="1" ht="52.5" customHeight="1" x14ac:dyDescent="0.3">
      <c r="A135" s="304"/>
      <c r="B135" s="307"/>
      <c r="C135" s="193" t="s">
        <v>366</v>
      </c>
      <c r="D135" s="197" t="str">
        <f>IF('VIII. Pilotage'!C29="","",'VIII. Pilotage'!C29)</f>
        <v/>
      </c>
      <c r="E135" s="198" t="str">
        <f>IF(D135="","Réponse non renseignée",IF(D135="OUI","Pas d'action à mener","Veillez dans la mesure du possible à mettre en place cet indicateur et à le suivre régulièrement. Reportez-vous au RNIV pour davantage de précisions. La HAS recommande également qu'un plan de formation soit mis en oeuvre et soit régulièrement suivi."))</f>
        <v>Réponse non renseignée</v>
      </c>
      <c r="F135" s="147" t="s">
        <v>587</v>
      </c>
      <c r="G135" s="264" t="str">
        <f t="shared" ref="G135" si="21">IF(E135="Réponse non renseignée","",IF(E135="Pas d'action à mener","",1))</f>
        <v/>
      </c>
      <c r="H135" s="5"/>
      <c r="I135" s="5"/>
    </row>
    <row r="136" spans="1:15" s="3" customFormat="1" ht="69.5" customHeight="1" thickBot="1" x14ac:dyDescent="0.35">
      <c r="A136" s="305"/>
      <c r="B136" s="308"/>
      <c r="C136" s="194" t="s">
        <v>448</v>
      </c>
      <c r="D136" s="203" t="str">
        <f>IF('VIII. Pilotage'!C31="","",'VIII. Pilotage'!C31)</f>
        <v/>
      </c>
      <c r="E136" s="204" t="str">
        <f>IF(D136="","Réponse non renseignée",IF(D136="OUI","Pas d'action à mener","Veillez à mettre en place cet indicateur et à le suivre régulièrement. Reportez-vous au guide d'accompagnement pour plus de précisions."))</f>
        <v>Réponse non renseignée</v>
      </c>
      <c r="F136" s="155" t="s">
        <v>603</v>
      </c>
      <c r="G136" s="271" t="str">
        <f t="shared" si="20"/>
        <v/>
      </c>
      <c r="H136" s="5"/>
      <c r="I136" s="5"/>
    </row>
    <row r="137" spans="1:15" s="3" customFormat="1" x14ac:dyDescent="0.3">
      <c r="C137" s="30"/>
      <c r="D137" s="63"/>
      <c r="E137" s="32"/>
      <c r="F137" s="117"/>
      <c r="O137" s="12"/>
    </row>
    <row r="138" spans="1:15" s="3" customFormat="1" x14ac:dyDescent="0.3">
      <c r="D138" s="63"/>
      <c r="E138" s="32"/>
      <c r="F138" s="117"/>
    </row>
    <row r="139" spans="1:15" s="3" customFormat="1" x14ac:dyDescent="0.3">
      <c r="D139" s="63"/>
      <c r="E139" s="32"/>
      <c r="F139" s="117"/>
      <c r="O139" s="12"/>
    </row>
    <row r="140" spans="1:15" s="3" customFormat="1" x14ac:dyDescent="0.3">
      <c r="D140" s="63"/>
      <c r="E140" s="32"/>
      <c r="F140" s="117"/>
    </row>
    <row r="141" spans="1:15" s="3" customFormat="1" x14ac:dyDescent="0.3">
      <c r="D141" s="63"/>
      <c r="E141" s="32"/>
      <c r="F141" s="117"/>
      <c r="O141" s="12"/>
    </row>
    <row r="142" spans="1:15" s="3" customFormat="1" x14ac:dyDescent="0.3">
      <c r="D142" s="63"/>
      <c r="E142" s="32"/>
      <c r="F142" s="117"/>
    </row>
    <row r="143" spans="1:15" s="3" customFormat="1" x14ac:dyDescent="0.3">
      <c r="D143" s="63"/>
      <c r="E143" s="32"/>
      <c r="F143" s="117"/>
    </row>
    <row r="144" spans="1:15" s="3" customFormat="1" x14ac:dyDescent="0.3">
      <c r="D144" s="63"/>
      <c r="E144" s="32"/>
      <c r="F144" s="117"/>
    </row>
    <row r="145" spans="4:11" s="3" customFormat="1" x14ac:dyDescent="0.3">
      <c r="D145" s="63"/>
      <c r="E145" s="32"/>
      <c r="F145" s="117"/>
    </row>
    <row r="146" spans="4:11" s="3" customFormat="1" x14ac:dyDescent="0.3">
      <c r="D146" s="63"/>
      <c r="E146" s="32"/>
      <c r="F146" s="117"/>
    </row>
    <row r="147" spans="4:11" s="3" customFormat="1" x14ac:dyDescent="0.3">
      <c r="D147" s="63"/>
      <c r="E147" s="32"/>
      <c r="F147" s="117"/>
    </row>
    <row r="148" spans="4:11" s="3" customFormat="1" x14ac:dyDescent="0.3">
      <c r="D148" s="63"/>
      <c r="E148" s="32"/>
      <c r="F148" s="117"/>
    </row>
    <row r="149" spans="4:11" s="3" customFormat="1" x14ac:dyDescent="0.3">
      <c r="D149" s="63"/>
      <c r="E149" s="32"/>
      <c r="F149" s="117"/>
    </row>
    <row r="150" spans="4:11" s="3" customFormat="1" x14ac:dyDescent="0.3">
      <c r="D150" s="63"/>
      <c r="E150" s="32"/>
      <c r="F150" s="117"/>
    </row>
    <row r="151" spans="4:11" s="3" customFormat="1" x14ac:dyDescent="0.3">
      <c r="D151" s="63"/>
      <c r="E151" s="32"/>
      <c r="F151" s="117"/>
    </row>
    <row r="152" spans="4:11" s="3" customFormat="1" x14ac:dyDescent="0.3">
      <c r="D152" s="63"/>
      <c r="E152" s="32"/>
      <c r="F152" s="117"/>
    </row>
    <row r="153" spans="4:11" s="3" customFormat="1" x14ac:dyDescent="0.3">
      <c r="D153" s="63"/>
      <c r="E153" s="32"/>
      <c r="F153" s="117"/>
      <c r="J153" s="7"/>
    </row>
    <row r="154" spans="4:11" s="3" customFormat="1" x14ac:dyDescent="0.3">
      <c r="D154" s="63"/>
      <c r="E154" s="32"/>
      <c r="F154" s="117"/>
      <c r="J154" s="7"/>
    </row>
    <row r="155" spans="4:11" s="3" customFormat="1" x14ac:dyDescent="0.3">
      <c r="D155" s="63"/>
      <c r="E155" s="32"/>
      <c r="F155" s="117"/>
      <c r="J155" s="7"/>
    </row>
    <row r="156" spans="4:11" s="3" customFormat="1" x14ac:dyDescent="0.3">
      <c r="D156" s="63"/>
      <c r="E156" s="32"/>
      <c r="F156" s="117"/>
      <c r="J156" s="7"/>
    </row>
    <row r="157" spans="4:11" s="3" customFormat="1" x14ac:dyDescent="0.3">
      <c r="D157" s="63"/>
      <c r="E157" s="32"/>
      <c r="F157" s="117"/>
      <c r="J157" s="7"/>
    </row>
    <row r="158" spans="4:11" s="3" customFormat="1" x14ac:dyDescent="0.3">
      <c r="D158" s="63"/>
      <c r="E158" s="32"/>
      <c r="F158" s="117"/>
      <c r="J158" s="7"/>
      <c r="K158" s="7"/>
    </row>
    <row r="159" spans="4:11" s="3" customFormat="1" x14ac:dyDescent="0.3">
      <c r="D159" s="63"/>
      <c r="E159" s="32"/>
      <c r="F159" s="117"/>
      <c r="J159" s="7"/>
      <c r="K159" s="7"/>
    </row>
    <row r="160" spans="4:11" s="3" customFormat="1" x14ac:dyDescent="0.3">
      <c r="D160" s="63"/>
      <c r="E160" s="32"/>
      <c r="F160" s="117"/>
      <c r="J160" s="7"/>
      <c r="K160" s="7"/>
    </row>
    <row r="161" spans="4:14" s="3" customFormat="1" x14ac:dyDescent="0.3">
      <c r="D161" s="63"/>
      <c r="E161" s="32"/>
      <c r="F161" s="117"/>
      <c r="J161" s="7"/>
      <c r="K161" s="7"/>
    </row>
    <row r="162" spans="4:14" s="3" customFormat="1" x14ac:dyDescent="0.3">
      <c r="D162" s="63"/>
      <c r="E162" s="32"/>
      <c r="F162" s="117"/>
      <c r="J162" s="7"/>
      <c r="K162" s="7"/>
    </row>
    <row r="163" spans="4:14" s="3" customFormat="1" x14ac:dyDescent="0.3">
      <c r="D163" s="63"/>
      <c r="E163" s="32"/>
      <c r="F163" s="117"/>
      <c r="J163" s="7"/>
      <c r="K163" s="7"/>
    </row>
    <row r="164" spans="4:14" s="3" customFormat="1" x14ac:dyDescent="0.3">
      <c r="D164" s="63"/>
      <c r="E164" s="32"/>
      <c r="F164" s="117"/>
      <c r="J164" s="7"/>
      <c r="K164" s="7"/>
      <c r="L164" s="7"/>
      <c r="M164" s="7"/>
      <c r="N164" s="7"/>
    </row>
    <row r="165" spans="4:14" s="3" customFormat="1" x14ac:dyDescent="0.3">
      <c r="D165" s="63"/>
      <c r="E165" s="32"/>
      <c r="F165" s="117"/>
      <c r="J165" s="7"/>
      <c r="K165" s="7"/>
      <c r="L165" s="7"/>
      <c r="M165" s="7"/>
      <c r="N165" s="7"/>
    </row>
    <row r="166" spans="4:14" s="3" customFormat="1" x14ac:dyDescent="0.3">
      <c r="D166" s="63"/>
      <c r="E166" s="32"/>
      <c r="F166" s="117"/>
      <c r="J166" s="7"/>
      <c r="K166" s="7"/>
      <c r="L166" s="7"/>
      <c r="M166" s="7"/>
      <c r="N166" s="7"/>
    </row>
    <row r="167" spans="4:14" s="3" customFormat="1" x14ac:dyDescent="0.3">
      <c r="D167" s="63"/>
      <c r="E167" s="32"/>
      <c r="F167" s="117"/>
      <c r="J167" s="7"/>
      <c r="K167" s="7"/>
      <c r="L167" s="7"/>
      <c r="M167" s="7"/>
      <c r="N167" s="7"/>
    </row>
    <row r="168" spans="4:14" s="3" customFormat="1" x14ac:dyDescent="0.3">
      <c r="D168" s="63"/>
      <c r="E168" s="32"/>
      <c r="F168" s="117"/>
      <c r="J168" s="7"/>
      <c r="K168" s="7"/>
      <c r="L168" s="7"/>
      <c r="M168" s="7"/>
      <c r="N168" s="7"/>
    </row>
    <row r="169" spans="4:14" s="3" customFormat="1" x14ac:dyDescent="0.3">
      <c r="D169" s="63"/>
      <c r="E169" s="32"/>
      <c r="F169" s="117"/>
      <c r="J169" s="7"/>
      <c r="K169" s="7"/>
      <c r="L169" s="7"/>
      <c r="M169" s="7"/>
      <c r="N169" s="7"/>
    </row>
    <row r="170" spans="4:14" s="3" customFormat="1" x14ac:dyDescent="0.3">
      <c r="D170" s="63"/>
      <c r="E170" s="32"/>
      <c r="F170" s="117"/>
      <c r="J170" s="7"/>
      <c r="K170" s="7"/>
      <c r="L170" s="7"/>
      <c r="M170" s="7"/>
      <c r="N170" s="7"/>
    </row>
    <row r="171" spans="4:14" s="3" customFormat="1" x14ac:dyDescent="0.3">
      <c r="D171" s="63"/>
      <c r="E171" s="32"/>
      <c r="F171" s="117"/>
      <c r="J171" s="7"/>
      <c r="K171" s="7"/>
      <c r="L171" s="7"/>
      <c r="M171" s="7"/>
      <c r="N171" s="7"/>
    </row>
    <row r="172" spans="4:14" s="3" customFormat="1" x14ac:dyDescent="0.3">
      <c r="D172" s="63"/>
      <c r="E172" s="32"/>
      <c r="F172" s="117"/>
      <c r="J172" s="7"/>
      <c r="K172" s="7"/>
      <c r="L172" s="7"/>
      <c r="M172" s="7"/>
      <c r="N172" s="7"/>
    </row>
    <row r="173" spans="4:14" s="3" customFormat="1" x14ac:dyDescent="0.3">
      <c r="D173" s="63"/>
      <c r="E173" s="32"/>
      <c r="F173" s="117"/>
      <c r="I173" s="7"/>
      <c r="J173" s="7"/>
      <c r="K173" s="7"/>
      <c r="L173" s="7"/>
      <c r="M173" s="7"/>
      <c r="N173" s="7"/>
    </row>
    <row r="174" spans="4:14" s="3" customFormat="1" x14ac:dyDescent="0.3">
      <c r="D174" s="63"/>
      <c r="E174" s="32"/>
      <c r="F174" s="117"/>
      <c r="I174" s="7"/>
      <c r="J174" s="7"/>
      <c r="K174" s="7"/>
      <c r="L174" s="7"/>
      <c r="M174" s="7"/>
      <c r="N174" s="7"/>
    </row>
    <row r="175" spans="4:14" s="3" customFormat="1" x14ac:dyDescent="0.3">
      <c r="D175" s="63"/>
      <c r="E175" s="32"/>
      <c r="F175" s="117"/>
      <c r="I175" s="7"/>
      <c r="J175" s="7"/>
      <c r="K175" s="7"/>
      <c r="L175" s="7"/>
      <c r="M175" s="7"/>
      <c r="N175" s="7"/>
    </row>
    <row r="176" spans="4:14" s="3" customFormat="1" x14ac:dyDescent="0.3">
      <c r="D176" s="63"/>
      <c r="E176" s="32"/>
      <c r="F176" s="117"/>
      <c r="I176" s="7"/>
      <c r="J176" s="7"/>
      <c r="K176" s="7"/>
      <c r="L176" s="7"/>
      <c r="M176" s="7"/>
      <c r="N176" s="7"/>
    </row>
    <row r="177" spans="3:15" s="3" customFormat="1" x14ac:dyDescent="0.3">
      <c r="D177" s="63"/>
      <c r="E177" s="32"/>
      <c r="F177" s="117"/>
      <c r="I177" s="7"/>
      <c r="J177" s="7"/>
      <c r="K177" s="7"/>
      <c r="L177" s="7"/>
      <c r="M177" s="7"/>
      <c r="N177" s="7"/>
    </row>
    <row r="178" spans="3:15" s="3" customFormat="1" x14ac:dyDescent="0.3">
      <c r="D178" s="63"/>
      <c r="E178" s="32"/>
      <c r="F178" s="117"/>
      <c r="I178" s="7"/>
      <c r="J178" s="7"/>
      <c r="K178" s="7"/>
      <c r="L178" s="7"/>
      <c r="M178" s="7"/>
      <c r="N178" s="7"/>
    </row>
    <row r="179" spans="3:15" s="3" customFormat="1" x14ac:dyDescent="0.3">
      <c r="C179" s="7"/>
      <c r="D179" s="63"/>
      <c r="E179" s="32"/>
      <c r="F179" s="117"/>
      <c r="I179" s="7"/>
      <c r="J179" s="7"/>
      <c r="K179" s="7"/>
      <c r="L179" s="7"/>
      <c r="M179" s="7"/>
      <c r="N179" s="7"/>
    </row>
    <row r="180" spans="3:15" s="3" customFormat="1" x14ac:dyDescent="0.3">
      <c r="C180" s="7"/>
      <c r="D180" s="63"/>
      <c r="E180" s="32"/>
      <c r="F180" s="117"/>
      <c r="I180" s="7"/>
      <c r="J180" s="7"/>
      <c r="K180" s="7"/>
      <c r="L180" s="7"/>
      <c r="M180" s="7"/>
      <c r="N180" s="7"/>
    </row>
    <row r="181" spans="3:15" s="3" customFormat="1" x14ac:dyDescent="0.3">
      <c r="C181" s="7"/>
      <c r="D181" s="63"/>
      <c r="E181" s="32"/>
      <c r="F181" s="117"/>
      <c r="I181" s="7"/>
      <c r="J181" s="7"/>
      <c r="K181" s="7"/>
      <c r="L181" s="7"/>
      <c r="M181" s="7"/>
      <c r="N181" s="7"/>
    </row>
    <row r="182" spans="3:15" s="3" customFormat="1" x14ac:dyDescent="0.3">
      <c r="C182" s="7"/>
      <c r="D182" s="63"/>
      <c r="E182" s="32"/>
      <c r="F182" s="117"/>
      <c r="I182" s="7"/>
      <c r="J182" s="7"/>
      <c r="K182" s="7"/>
      <c r="L182" s="7"/>
      <c r="M182" s="7"/>
      <c r="N182" s="7"/>
      <c r="O182" s="7"/>
    </row>
    <row r="183" spans="3:15" s="3" customFormat="1" x14ac:dyDescent="0.3">
      <c r="C183" s="7"/>
      <c r="D183" s="63"/>
      <c r="E183" s="32"/>
      <c r="F183" s="117"/>
      <c r="I183" s="7"/>
      <c r="J183" s="7"/>
      <c r="K183" s="7"/>
      <c r="L183" s="7"/>
      <c r="M183" s="7"/>
      <c r="N183" s="7"/>
      <c r="O183" s="7"/>
    </row>
    <row r="184" spans="3:15" s="3" customFormat="1" x14ac:dyDescent="0.3">
      <c r="C184" s="7"/>
      <c r="D184" s="63"/>
      <c r="E184" s="32"/>
      <c r="F184" s="117"/>
      <c r="H184" s="7"/>
      <c r="I184" s="7"/>
      <c r="J184" s="7"/>
      <c r="K184" s="7"/>
      <c r="L184" s="7"/>
      <c r="M184" s="7"/>
      <c r="N184" s="7"/>
      <c r="O184" s="7"/>
    </row>
    <row r="185" spans="3:15" s="3" customFormat="1" x14ac:dyDescent="0.3">
      <c r="C185" s="7"/>
      <c r="D185" s="63"/>
      <c r="E185" s="32"/>
      <c r="F185" s="117"/>
      <c r="H185" s="7"/>
      <c r="I185" s="7"/>
      <c r="J185" s="7"/>
      <c r="K185" s="7"/>
      <c r="L185" s="7"/>
      <c r="M185" s="7"/>
      <c r="N185" s="7"/>
      <c r="O185" s="7"/>
    </row>
    <row r="186" spans="3:15" s="3" customFormat="1" x14ac:dyDescent="0.3">
      <c r="C186" s="7"/>
      <c r="D186" s="63"/>
      <c r="E186" s="32"/>
      <c r="F186" s="117"/>
      <c r="H186" s="7"/>
      <c r="I186" s="7"/>
      <c r="J186" s="7"/>
      <c r="K186" s="7"/>
      <c r="L186" s="7"/>
      <c r="M186" s="7"/>
      <c r="N186" s="7"/>
      <c r="O186" s="7"/>
    </row>
    <row r="187" spans="3:15" s="3" customFormat="1" x14ac:dyDescent="0.3">
      <c r="C187" s="7"/>
      <c r="D187" s="63"/>
      <c r="E187" s="32"/>
      <c r="F187" s="117"/>
      <c r="H187" s="7"/>
      <c r="I187" s="7"/>
      <c r="J187" s="7"/>
      <c r="K187" s="7"/>
      <c r="L187" s="7"/>
      <c r="M187" s="7"/>
      <c r="N187" s="7"/>
      <c r="O187" s="7"/>
    </row>
    <row r="188" spans="3:15" s="3" customFormat="1" x14ac:dyDescent="0.3">
      <c r="C188" s="7"/>
      <c r="D188" s="63"/>
      <c r="E188" s="32"/>
      <c r="F188" s="117"/>
      <c r="H188" s="7"/>
      <c r="I188" s="7"/>
      <c r="J188" s="7"/>
      <c r="K188" s="7"/>
      <c r="L188" s="7"/>
      <c r="M188" s="7"/>
      <c r="N188" s="7"/>
      <c r="O188" s="7"/>
    </row>
    <row r="189" spans="3:15" s="3" customFormat="1" x14ac:dyDescent="0.3">
      <c r="C189" s="7"/>
      <c r="D189" s="63"/>
      <c r="E189" s="32"/>
      <c r="F189" s="117"/>
      <c r="H189" s="7"/>
      <c r="I189" s="7"/>
      <c r="J189" s="7"/>
      <c r="K189" s="7"/>
      <c r="L189" s="7"/>
      <c r="M189" s="7"/>
      <c r="N189" s="7"/>
      <c r="O189" s="7"/>
    </row>
  </sheetData>
  <sheetProtection algorithmName="SHA-512" hashValue="D2irE6Qb/r/A6bIzZRel8UDrFgF6YvmXHTnxbLzjNAsBWPHwbcdzj+vpQ7HHbS0e660SYwycl2dkcExaw0n6Yw==" saltValue="P01EuAj3AnEFeEyf9nXNcg==" spinCount="100000" sheet="1" selectLockedCells="1"/>
  <autoFilter ref="A4:G53" xr:uid="{FE6369F5-6D32-4E31-9A17-ED60E48EF9D9}"/>
  <mergeCells count="22">
    <mergeCell ref="I1:I2"/>
    <mergeCell ref="A26:A53"/>
    <mergeCell ref="A57:A69"/>
    <mergeCell ref="A70:A76"/>
    <mergeCell ref="B49:B53"/>
    <mergeCell ref="B14:B16"/>
    <mergeCell ref="B17:B25"/>
    <mergeCell ref="B36:B40"/>
    <mergeCell ref="B41:B46"/>
    <mergeCell ref="B30:B31"/>
    <mergeCell ref="A54:A56"/>
    <mergeCell ref="A5:A9"/>
    <mergeCell ref="A14:A25"/>
    <mergeCell ref="A124:A136"/>
    <mergeCell ref="B124:B136"/>
    <mergeCell ref="A94:A106"/>
    <mergeCell ref="B1:G2"/>
    <mergeCell ref="B114:B120"/>
    <mergeCell ref="A107:A123"/>
    <mergeCell ref="A77:A93"/>
    <mergeCell ref="B86:B93"/>
    <mergeCell ref="B6:B13"/>
  </mergeCells>
  <phoneticPr fontId="8" type="noConversion"/>
  <conditionalFormatting sqref="E111:E120 E24:E25 E77:E78 E32:E53 E7:E9 E80:E91 E13:E21">
    <cfRule type="cellIs" dxfId="51" priority="78" operator="notEqual">
      <formula>"Pas d'action à mener"</formula>
    </cfRule>
  </conditionalFormatting>
  <conditionalFormatting sqref="E57:E69">
    <cfRule type="cellIs" dxfId="50" priority="77" operator="notEqual">
      <formula>"Pas d'action à mener"</formula>
    </cfRule>
  </conditionalFormatting>
  <conditionalFormatting sqref="E70:E76">
    <cfRule type="cellIs" dxfId="49" priority="76" operator="notEqual">
      <formula>"Pas d'action à mener"</formula>
    </cfRule>
  </conditionalFormatting>
  <conditionalFormatting sqref="E111:E120 E137:E1048576 E1:E4 E32:E53 E57:E78 E7:E9 E24:E29 E80:E91 E13:E21">
    <cfRule type="cellIs" dxfId="48" priority="71" operator="equal">
      <formula>"Réponse non renseignée"</formula>
    </cfRule>
  </conditionalFormatting>
  <conditionalFormatting sqref="E94 E98:E106">
    <cfRule type="cellIs" dxfId="47" priority="70" operator="notEqual">
      <formula>"Pas d'action à mener"</formula>
    </cfRule>
  </conditionalFormatting>
  <conditionalFormatting sqref="E94 E98:E106">
    <cfRule type="cellIs" dxfId="46" priority="69" operator="equal">
      <formula>"Réponse non renseignée"</formula>
    </cfRule>
  </conditionalFormatting>
  <conditionalFormatting sqref="E97">
    <cfRule type="cellIs" dxfId="45" priority="68" operator="notEqual">
      <formula>"Pas d'action à mener"</formula>
    </cfRule>
  </conditionalFormatting>
  <conditionalFormatting sqref="E97">
    <cfRule type="cellIs" dxfId="44" priority="67" operator="equal">
      <formula>"Réponse non renseignée"</formula>
    </cfRule>
  </conditionalFormatting>
  <conditionalFormatting sqref="E96">
    <cfRule type="cellIs" dxfId="43" priority="66" operator="notEqual">
      <formula>"Pas d'action à mener"</formula>
    </cfRule>
  </conditionalFormatting>
  <conditionalFormatting sqref="E96">
    <cfRule type="cellIs" dxfId="42" priority="65" operator="equal">
      <formula>"Réponse non renseignée"</formula>
    </cfRule>
  </conditionalFormatting>
  <conditionalFormatting sqref="E107:E108">
    <cfRule type="cellIs" dxfId="41" priority="62" operator="notEqual">
      <formula>"Pas d'action à mener"</formula>
    </cfRule>
  </conditionalFormatting>
  <conditionalFormatting sqref="E107:E108">
    <cfRule type="cellIs" dxfId="40" priority="61" operator="equal">
      <formula>"Réponse non renseignée"</formula>
    </cfRule>
  </conditionalFormatting>
  <conditionalFormatting sqref="E109:E110">
    <cfRule type="cellIs" dxfId="39" priority="60" operator="notEqual">
      <formula>"Pas d'action à mener"</formula>
    </cfRule>
  </conditionalFormatting>
  <conditionalFormatting sqref="E109:E110">
    <cfRule type="cellIs" dxfId="38" priority="59" operator="equal">
      <formula>"Réponse non renseignée"</formula>
    </cfRule>
  </conditionalFormatting>
  <conditionalFormatting sqref="E121:E122">
    <cfRule type="cellIs" dxfId="37" priority="58" operator="notEqual">
      <formula>"Pas d'action à mener"</formula>
    </cfRule>
  </conditionalFormatting>
  <conditionalFormatting sqref="E121:E122">
    <cfRule type="cellIs" dxfId="36" priority="57" operator="equal">
      <formula>"Réponse non renseignée"</formula>
    </cfRule>
  </conditionalFormatting>
  <conditionalFormatting sqref="E123">
    <cfRule type="cellIs" dxfId="35" priority="56" operator="notEqual">
      <formula>"Pas d'action à mener"</formula>
    </cfRule>
  </conditionalFormatting>
  <conditionalFormatting sqref="E123">
    <cfRule type="cellIs" dxfId="34" priority="55" operator="equal">
      <formula>"Réponse non renseignée"</formula>
    </cfRule>
  </conditionalFormatting>
  <conditionalFormatting sqref="E93">
    <cfRule type="cellIs" dxfId="33" priority="54" operator="notEqual">
      <formula>"Pas d'action à mener"</formula>
    </cfRule>
  </conditionalFormatting>
  <conditionalFormatting sqref="E93">
    <cfRule type="cellIs" dxfId="32" priority="53" operator="equal">
      <formula>"Réponse non renseignée"</formula>
    </cfRule>
  </conditionalFormatting>
  <conditionalFormatting sqref="E92">
    <cfRule type="cellIs" dxfId="31" priority="52" operator="notEqual">
      <formula>"Pas d'action à mener"</formula>
    </cfRule>
  </conditionalFormatting>
  <conditionalFormatting sqref="E92">
    <cfRule type="cellIs" dxfId="30" priority="51" operator="equal">
      <formula>"Réponse non renseignée"</formula>
    </cfRule>
  </conditionalFormatting>
  <conditionalFormatting sqref="E136">
    <cfRule type="cellIs" dxfId="29" priority="48" operator="notEqual">
      <formula>"Pas d'action à mener"</formula>
    </cfRule>
  </conditionalFormatting>
  <conditionalFormatting sqref="E136">
    <cfRule type="cellIs" dxfId="28" priority="47" operator="equal">
      <formula>"Réponse non renseignée"</formula>
    </cfRule>
  </conditionalFormatting>
  <conditionalFormatting sqref="E124:E134">
    <cfRule type="cellIs" dxfId="27" priority="46" operator="notEqual">
      <formula>"Pas d'action à mener"</formula>
    </cfRule>
  </conditionalFormatting>
  <conditionalFormatting sqref="E124:E134">
    <cfRule type="cellIs" dxfId="26" priority="45" operator="equal">
      <formula>"Réponse non renseignée"</formula>
    </cfRule>
  </conditionalFormatting>
  <conditionalFormatting sqref="E10">
    <cfRule type="cellIs" dxfId="25" priority="38" operator="notEqual">
      <formula>"Pas d'action à mener"</formula>
    </cfRule>
  </conditionalFormatting>
  <conditionalFormatting sqref="E10">
    <cfRule type="cellIs" dxfId="24" priority="37" operator="equal">
      <formula>"Réponse non renseignée"</formula>
    </cfRule>
  </conditionalFormatting>
  <conditionalFormatting sqref="E11">
    <cfRule type="cellIs" dxfId="23" priority="36" operator="notEqual">
      <formula>"Pas d'action à mener"</formula>
    </cfRule>
  </conditionalFormatting>
  <conditionalFormatting sqref="E11">
    <cfRule type="cellIs" dxfId="22" priority="35" operator="equal">
      <formula>"Réponse non renseignée"</formula>
    </cfRule>
  </conditionalFormatting>
  <conditionalFormatting sqref="E22">
    <cfRule type="cellIs" dxfId="21" priority="34" operator="notEqual">
      <formula>"Pas d'action à mener"</formula>
    </cfRule>
  </conditionalFormatting>
  <conditionalFormatting sqref="E22">
    <cfRule type="cellIs" dxfId="20" priority="33" operator="equal">
      <formula>"Réponse non renseignée"</formula>
    </cfRule>
  </conditionalFormatting>
  <conditionalFormatting sqref="E23">
    <cfRule type="cellIs" dxfId="19" priority="32" operator="notEqual">
      <formula>"Pas d'action à mener"</formula>
    </cfRule>
  </conditionalFormatting>
  <conditionalFormatting sqref="E23">
    <cfRule type="cellIs" dxfId="18" priority="31" operator="equal">
      <formula>"Réponse non renseignée"</formula>
    </cfRule>
  </conditionalFormatting>
  <conditionalFormatting sqref="E95">
    <cfRule type="cellIs" dxfId="17" priority="28" operator="notEqual">
      <formula>"Pas d'action à mener"</formula>
    </cfRule>
  </conditionalFormatting>
  <conditionalFormatting sqref="E95">
    <cfRule type="cellIs" dxfId="16" priority="27" operator="equal">
      <formula>"Réponse non renseignée"</formula>
    </cfRule>
  </conditionalFormatting>
  <conditionalFormatting sqref="E135">
    <cfRule type="cellIs" dxfId="15" priority="24" operator="notEqual">
      <formula>"Pas d'action à mener"</formula>
    </cfRule>
  </conditionalFormatting>
  <conditionalFormatting sqref="E135">
    <cfRule type="cellIs" dxfId="14" priority="23" operator="equal">
      <formula>"Réponse non renseignée"</formula>
    </cfRule>
  </conditionalFormatting>
  <conditionalFormatting sqref="E12">
    <cfRule type="cellIs" dxfId="13" priority="20" operator="notEqual">
      <formula>"Pas d'action à mener"</formula>
    </cfRule>
  </conditionalFormatting>
  <conditionalFormatting sqref="E12">
    <cfRule type="cellIs" dxfId="12" priority="19" operator="equal">
      <formula>"Réponse non renseignée"</formula>
    </cfRule>
  </conditionalFormatting>
  <conditionalFormatting sqref="E30:E31">
    <cfRule type="cellIs" dxfId="11" priority="18" operator="notEqual">
      <formula>"Pas d'action à mener"</formula>
    </cfRule>
  </conditionalFormatting>
  <conditionalFormatting sqref="E30:E31">
    <cfRule type="cellIs" dxfId="10" priority="17" operator="equal">
      <formula>"Réponse non renseignée"</formula>
    </cfRule>
  </conditionalFormatting>
  <conditionalFormatting sqref="E30">
    <cfRule type="expression" dxfId="9" priority="83">
      <formula>IF(#REF!="NON APPLICABLE",TRUE,FALSE)</formula>
    </cfRule>
  </conditionalFormatting>
  <conditionalFormatting sqref="E31">
    <cfRule type="expression" dxfId="8" priority="84">
      <formula>IF(#REF!="NON APPLICABLE",TRUE,FALSE)</formula>
    </cfRule>
  </conditionalFormatting>
  <conditionalFormatting sqref="E54:E56">
    <cfRule type="cellIs" dxfId="7" priority="14" operator="notEqual">
      <formula>"Pas d'action à mener"</formula>
    </cfRule>
  </conditionalFormatting>
  <conditionalFormatting sqref="E54:E56">
    <cfRule type="cellIs" dxfId="6" priority="13" operator="equal">
      <formula>"Réponse non renseignée"</formula>
    </cfRule>
  </conditionalFormatting>
  <conditionalFormatting sqref="E6">
    <cfRule type="cellIs" dxfId="5" priority="8" operator="notEqual">
      <formula>"Pas d'action à mener"</formula>
    </cfRule>
  </conditionalFormatting>
  <conditionalFormatting sqref="E6">
    <cfRule type="cellIs" dxfId="4" priority="7" operator="equal">
      <formula>"Réponse non renseignée"</formula>
    </cfRule>
  </conditionalFormatting>
  <conditionalFormatting sqref="E5">
    <cfRule type="cellIs" dxfId="3" priority="6" operator="notEqual">
      <formula>"Pas d'action à mener"</formula>
    </cfRule>
  </conditionalFormatting>
  <conditionalFormatting sqref="E5">
    <cfRule type="cellIs" dxfId="2" priority="5" operator="equal">
      <formula>"Réponse non renseignée"</formula>
    </cfRule>
  </conditionalFormatting>
  <conditionalFormatting sqref="E79">
    <cfRule type="cellIs" dxfId="1" priority="2" operator="notEqual">
      <formula>"Pas d'action à mener"</formula>
    </cfRule>
  </conditionalFormatting>
  <conditionalFormatting sqref="E79">
    <cfRule type="cellIs" dxfId="0" priority="1" operator="equal">
      <formula>"Réponse non renseignée"</formula>
    </cfRule>
  </conditionalFormatting>
  <hyperlinks>
    <hyperlink ref="I1:I2" location="'Menu principal'!A1" display="Menu principal" xr:uid="{88B85826-262E-4621-B8B7-E2DDB904A46A}"/>
    <hyperlink ref="F22" r:id="rId1" display="https://solidarites-sante.gouv.fr/IMG/pdf/dgos_guide_systeme_information_convergent.pdf" xr:uid="{DCBFA803-C95D-4817-98C6-13E46E93F24E}"/>
    <hyperlink ref="F23" r:id="rId2" display="https://solidarites-sante.gouv.fr/IMG/pdf/dgos_guide_systeme_information_convergent.pdf" xr:uid="{00A12A8A-8958-44C1-8BA2-B671C55375B0}"/>
  </hyperlinks>
  <pageMargins left="0.7" right="0.7" top="0.75" bottom="0.75" header="0.3" footer="0.3"/>
  <pageSetup paperSize="9" orientation="portrait" horizontalDpi="300" verticalDpi="0" r:id="rId3"/>
  <ignoredErrors>
    <ignoredError sqref="D33 E117 E64 D11 E96 E78" formula="1"/>
    <ignoredError sqref="C35 C122 C54 C80 C85 C100 C110 C28 C77:C78" unlockedFormula="1"/>
    <ignoredError sqref="G80:G106 G5:G14 G20:G77 G15:G18" formula="1" unlockedFormula="1"/>
  </ignoredError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AADEE-11AB-4C97-B84C-76E452333D2A}">
  <dimension ref="A1:F21"/>
  <sheetViews>
    <sheetView topLeftCell="A4" zoomScale="90" zoomScaleNormal="90" workbookViewId="0">
      <selection activeCell="D20" sqref="D20"/>
    </sheetView>
  </sheetViews>
  <sheetFormatPr baseColWidth="10" defaultRowHeight="14.5" x14ac:dyDescent="0.35"/>
  <cols>
    <col min="1" max="1" width="77.81640625" customWidth="1"/>
    <col min="2" max="2" width="20.81640625" customWidth="1"/>
    <col min="4" max="4" width="45.6328125" customWidth="1"/>
  </cols>
  <sheetData>
    <row r="1" spans="1:4" x14ac:dyDescent="0.35">
      <c r="D1" t="s">
        <v>153</v>
      </c>
    </row>
    <row r="2" spans="1:4" x14ac:dyDescent="0.35">
      <c r="A2" s="54" t="s">
        <v>155</v>
      </c>
      <c r="B2" s="85">
        <f>'I.Organisation IV'!C6</f>
        <v>0</v>
      </c>
      <c r="D2" s="86"/>
    </row>
    <row r="3" spans="1:4" x14ac:dyDescent="0.35">
      <c r="A3" s="79" t="s">
        <v>308</v>
      </c>
      <c r="B3" s="81">
        <v>10000</v>
      </c>
      <c r="D3" s="81">
        <v>0.26</v>
      </c>
    </row>
    <row r="4" spans="1:4" x14ac:dyDescent="0.35">
      <c r="A4" s="79" t="s">
        <v>309</v>
      </c>
      <c r="B4" s="81">
        <v>10000</v>
      </c>
      <c r="D4" s="81">
        <v>0.33</v>
      </c>
    </row>
    <row r="5" spans="1:4" x14ac:dyDescent="0.35">
      <c r="A5" s="79" t="s">
        <v>310</v>
      </c>
      <c r="B5" s="81">
        <v>10000</v>
      </c>
      <c r="C5" s="81"/>
      <c r="D5" s="81">
        <v>0.1</v>
      </c>
    </row>
    <row r="6" spans="1:4" x14ac:dyDescent="0.35">
      <c r="A6" s="54"/>
      <c r="B6" s="30"/>
    </row>
    <row r="7" spans="1:4" x14ac:dyDescent="0.35">
      <c r="A7" s="51" t="s">
        <v>141</v>
      </c>
      <c r="B7" s="74">
        <f>'I.Organisation IV'!C9</f>
        <v>0</v>
      </c>
      <c r="D7" s="78">
        <f>B7*D8/B8</f>
        <v>0</v>
      </c>
    </row>
    <row r="8" spans="1:4" x14ac:dyDescent="0.35">
      <c r="A8" s="79" t="s">
        <v>312</v>
      </c>
      <c r="B8" s="126">
        <v>200</v>
      </c>
      <c r="C8" s="126"/>
      <c r="D8" s="81">
        <v>0.1</v>
      </c>
    </row>
    <row r="9" spans="1:4" x14ac:dyDescent="0.35">
      <c r="A9" s="54"/>
      <c r="B9" s="57"/>
    </row>
    <row r="10" spans="1:4" ht="26" x14ac:dyDescent="0.35">
      <c r="A10" s="127" t="str">
        <f>'PLAN ACTIONS'!C28</f>
        <v>Etes-vous une structure avec un (ou des) service(s) ayant une charge de travail particulière (accueil délocalisé, urgences…) ?</v>
      </c>
      <c r="B10" s="61">
        <f>'I.Organisation IV'!C11</f>
        <v>0</v>
      </c>
      <c r="D10" s="234">
        <f>IF(B10="OUI",B11*D13/B13,IF(AND(B10="NON",B17="NON"),B11*D12/B12,B11*D14/B14))</f>
        <v>0</v>
      </c>
    </row>
    <row r="11" spans="1:4" x14ac:dyDescent="0.35">
      <c r="A11" s="54" t="s">
        <v>155</v>
      </c>
      <c r="B11" s="85">
        <f>'I.Organisation IV'!C6</f>
        <v>0</v>
      </c>
      <c r="D11" s="86"/>
    </row>
    <row r="12" spans="1:4" x14ac:dyDescent="0.35">
      <c r="A12" s="79" t="s">
        <v>308</v>
      </c>
      <c r="B12" s="81">
        <v>10000</v>
      </c>
      <c r="D12" s="81">
        <v>0.26</v>
      </c>
    </row>
    <row r="13" spans="1:4" x14ac:dyDescent="0.35">
      <c r="A13" s="79" t="s">
        <v>309</v>
      </c>
      <c r="B13" s="81">
        <v>10000</v>
      </c>
      <c r="D13" s="81">
        <v>0.33</v>
      </c>
    </row>
    <row r="14" spans="1:4" x14ac:dyDescent="0.35">
      <c r="A14" s="79" t="s">
        <v>310</v>
      </c>
      <c r="B14" s="81">
        <v>10000</v>
      </c>
      <c r="C14" s="81"/>
      <c r="D14" s="81">
        <v>0.1</v>
      </c>
    </row>
    <row r="15" spans="1:4" s="86" customFormat="1" x14ac:dyDescent="0.35">
      <c r="A15" s="51"/>
    </row>
    <row r="17" spans="1:6" x14ac:dyDescent="0.35">
      <c r="A17" s="54" t="s">
        <v>156</v>
      </c>
      <c r="B17" s="61">
        <f>'I.Organisation IV'!C13</f>
        <v>0</v>
      </c>
      <c r="D17" t="str">
        <f>IF(B17="OUI",D2+0.3,"")</f>
        <v/>
      </c>
    </row>
    <row r="18" spans="1:6" x14ac:dyDescent="0.35">
      <c r="A18" s="64"/>
      <c r="B18" s="58"/>
    </row>
    <row r="19" spans="1:6" x14ac:dyDescent="0.35">
      <c r="A19" s="83" t="s">
        <v>154</v>
      </c>
      <c r="B19" s="84"/>
      <c r="C19" s="81"/>
      <c r="D19" s="234">
        <f>IF(B17="OUI",D10+0.2,D10+D7)</f>
        <v>0</v>
      </c>
      <c r="E19" s="235">
        <f>ROUND(D19,2)</f>
        <v>0</v>
      </c>
    </row>
    <row r="20" spans="1:6" s="86" customFormat="1" x14ac:dyDescent="0.35">
      <c r="A20" s="128"/>
      <c r="B20" s="129"/>
    </row>
    <row r="21" spans="1:6" ht="32.5" customHeight="1" x14ac:dyDescent="0.35">
      <c r="A21" s="51" t="s">
        <v>119</v>
      </c>
      <c r="B21" s="65">
        <f>'I.Organisation IV'!C25</f>
        <v>0</v>
      </c>
      <c r="D21" s="71" t="str">
        <f>IF(B21&gt;=E19,"Pas d'action à mener","Nous vous préconisons de renforcer le temps dédié à l'identitovigilance en y consacrant a minima "&amp;E19&amp;" ETP. "&amp;F21&amp;"
Pour en savoir plus sur le calcul des ETP, consultez l'onglet 'ETP dédiés - extrait RNIV 2'")</f>
        <v>Pas d'action à mener</v>
      </c>
      <c r="F21" s="116" t="s">
        <v>307</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5E90C8E-E270-42F4-AFA2-E8A24D7E0DA3}">
          <x14:formula1>
            <xm:f>Liste!$B$1:$B$2</xm:f>
          </x14:formula1>
          <xm:sqref>B10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A626-19DA-4F54-8276-B0A11A11468F}">
  <dimension ref="A1:E151"/>
  <sheetViews>
    <sheetView zoomScale="90" zoomScaleNormal="90" workbookViewId="0">
      <pane ySplit="4" topLeftCell="A5" activePane="bottomLeft" state="frozen"/>
      <selection pane="bottomLeft" activeCell="B13" sqref="B13:C13"/>
    </sheetView>
  </sheetViews>
  <sheetFormatPr baseColWidth="10" defaultColWidth="10.81640625" defaultRowHeight="13" x14ac:dyDescent="0.3"/>
  <cols>
    <col min="1" max="1" width="5.81640625" style="39" customWidth="1"/>
    <col min="2" max="2" width="109.6328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252</v>
      </c>
      <c r="B1" s="293"/>
      <c r="C1" s="293"/>
      <c r="D1" s="40"/>
      <c r="E1" s="294" t="s">
        <v>14</v>
      </c>
    </row>
    <row r="2" spans="1:5" s="2" customFormat="1" ht="14.5" x14ac:dyDescent="0.35">
      <c r="A2" s="293"/>
      <c r="B2" s="293"/>
      <c r="C2" s="293"/>
      <c r="D2" s="40"/>
      <c r="E2" s="294"/>
    </row>
    <row r="3" spans="1:5" s="2" customFormat="1" ht="14.5" x14ac:dyDescent="0.35">
      <c r="A3" s="48"/>
      <c r="B3" s="26"/>
      <c r="C3" s="55"/>
    </row>
    <row r="4" spans="1:5" s="41" customFormat="1" ht="39" customHeight="1" x14ac:dyDescent="0.3">
      <c r="A4" s="335" t="s">
        <v>422</v>
      </c>
      <c r="B4" s="335"/>
      <c r="C4" s="335"/>
    </row>
    <row r="5" spans="1:5" s="45" customFormat="1" ht="12.5" customHeight="1" x14ac:dyDescent="0.7">
      <c r="A5" s="43"/>
      <c r="B5" s="121"/>
      <c r="C5" s="60"/>
    </row>
    <row r="6" spans="1:5" s="4" customFormat="1" ht="19" customHeight="1" x14ac:dyDescent="0.3">
      <c r="A6" s="106" t="s">
        <v>253</v>
      </c>
      <c r="B6" s="124" t="s">
        <v>258</v>
      </c>
    </row>
    <row r="7" spans="1:5" s="3" customFormat="1" ht="40.5" customHeight="1" x14ac:dyDescent="0.3">
      <c r="A7" s="49"/>
      <c r="B7" s="336" t="s">
        <v>255</v>
      </c>
      <c r="C7" s="336"/>
    </row>
    <row r="8" spans="1:5" s="3" customFormat="1" x14ac:dyDescent="0.3">
      <c r="A8" s="49"/>
      <c r="B8" s="49"/>
    </row>
    <row r="9" spans="1:5" s="4" customFormat="1" ht="19" customHeight="1" x14ac:dyDescent="0.3">
      <c r="A9" s="106" t="s">
        <v>256</v>
      </c>
      <c r="B9" s="124" t="s">
        <v>254</v>
      </c>
    </row>
    <row r="10" spans="1:5" s="3" customFormat="1" ht="111" customHeight="1" x14ac:dyDescent="0.3">
      <c r="A10" s="50"/>
      <c r="B10" s="301" t="s">
        <v>257</v>
      </c>
      <c r="C10" s="301"/>
    </row>
    <row r="11" spans="1:5" s="3" customFormat="1" x14ac:dyDescent="0.3">
      <c r="A11" s="50"/>
      <c r="B11" s="5"/>
    </row>
    <row r="12" spans="1:5" s="4" customFormat="1" ht="19" customHeight="1" x14ac:dyDescent="0.3">
      <c r="A12" s="106" t="s">
        <v>261</v>
      </c>
      <c r="B12" s="124" t="s">
        <v>259</v>
      </c>
    </row>
    <row r="13" spans="1:5" s="4" customFormat="1" ht="28" customHeight="1" x14ac:dyDescent="0.3">
      <c r="A13" s="50"/>
      <c r="B13" s="302" t="s">
        <v>190</v>
      </c>
      <c r="C13" s="302"/>
    </row>
    <row r="14" spans="1:5" s="4" customFormat="1" x14ac:dyDescent="0.3">
      <c r="A14" s="50"/>
    </row>
    <row r="15" spans="1:5" s="4" customFormat="1" ht="19" customHeight="1" x14ac:dyDescent="0.3">
      <c r="A15" s="106" t="s">
        <v>262</v>
      </c>
      <c r="B15" s="124" t="s">
        <v>260</v>
      </c>
    </row>
    <row r="16" spans="1:5" s="4" customFormat="1" x14ac:dyDescent="0.3">
      <c r="A16" s="50"/>
      <c r="B16" s="54"/>
    </row>
    <row r="17" spans="1:4" s="4" customFormat="1" ht="19" customHeight="1" x14ac:dyDescent="0.3">
      <c r="A17" s="106" t="s">
        <v>263</v>
      </c>
      <c r="B17" s="124" t="s">
        <v>264</v>
      </c>
    </row>
    <row r="18" spans="1:4" s="3" customFormat="1" x14ac:dyDescent="0.3">
      <c r="A18" s="32"/>
      <c r="C18" s="4"/>
    </row>
    <row r="19" spans="1:4" s="4" customFormat="1" ht="19" customHeight="1" x14ac:dyDescent="0.3">
      <c r="A19" s="106" t="s">
        <v>270</v>
      </c>
      <c r="B19" s="124" t="s">
        <v>265</v>
      </c>
    </row>
    <row r="20" spans="1:4" s="3" customFormat="1" x14ac:dyDescent="0.3">
      <c r="A20" s="50"/>
      <c r="C20" s="4"/>
    </row>
    <row r="21" spans="1:4" s="4" customFormat="1" ht="19" customHeight="1" x14ac:dyDescent="0.3">
      <c r="A21" s="106" t="s">
        <v>271</v>
      </c>
      <c r="B21" s="124" t="s">
        <v>266</v>
      </c>
    </row>
    <row r="22" spans="1:4" s="3" customFormat="1" x14ac:dyDescent="0.3">
      <c r="A22" s="32"/>
      <c r="C22" s="4"/>
    </row>
    <row r="23" spans="1:4" s="4" customFormat="1" ht="19" customHeight="1" x14ac:dyDescent="0.3">
      <c r="A23" s="106" t="s">
        <v>272</v>
      </c>
      <c r="B23" s="124" t="s">
        <v>267</v>
      </c>
    </row>
    <row r="24" spans="1:4" s="3" customFormat="1" x14ac:dyDescent="0.3">
      <c r="A24" s="50"/>
      <c r="B24" s="64"/>
      <c r="C24" s="4"/>
      <c r="D24" s="30"/>
    </row>
    <row r="25" spans="1:4" s="4" customFormat="1" ht="27" customHeight="1" x14ac:dyDescent="0.3">
      <c r="A25" s="106" t="s">
        <v>273</v>
      </c>
      <c r="B25" s="334" t="s">
        <v>268</v>
      </c>
      <c r="C25" s="334"/>
    </row>
    <row r="26" spans="1:4" s="3" customFormat="1" x14ac:dyDescent="0.3">
      <c r="A26" s="32"/>
      <c r="B26" s="63"/>
      <c r="C26" s="4"/>
      <c r="D26" s="30"/>
    </row>
    <row r="27" spans="1:4" s="4" customFormat="1" ht="25" customHeight="1" x14ac:dyDescent="0.3">
      <c r="A27" s="106" t="s">
        <v>274</v>
      </c>
      <c r="B27" s="334" t="s">
        <v>535</v>
      </c>
      <c r="C27" s="334"/>
    </row>
    <row r="28" spans="1:4" s="3" customFormat="1" x14ac:dyDescent="0.3">
      <c r="A28" s="32"/>
      <c r="B28" s="63"/>
      <c r="C28" s="4"/>
      <c r="D28" s="30"/>
    </row>
    <row r="29" spans="1:4" s="4" customFormat="1" ht="25.5" customHeight="1" x14ac:dyDescent="0.3">
      <c r="A29" s="106" t="s">
        <v>275</v>
      </c>
      <c r="B29" s="334" t="s">
        <v>269</v>
      </c>
      <c r="C29" s="334"/>
    </row>
    <row r="30" spans="1:4" s="3" customFormat="1" x14ac:dyDescent="0.3">
      <c r="A30" s="32"/>
      <c r="B30" s="30"/>
      <c r="C30" s="4"/>
      <c r="D30" s="30"/>
    </row>
    <row r="31" spans="1:4" s="4" customFormat="1" ht="25.5" customHeight="1" x14ac:dyDescent="0.3">
      <c r="A31" s="106" t="s">
        <v>280</v>
      </c>
      <c r="B31" s="334" t="s">
        <v>278</v>
      </c>
      <c r="C31" s="334"/>
    </row>
    <row r="32" spans="1:4" s="3" customFormat="1" ht="26" customHeight="1" x14ac:dyDescent="0.3">
      <c r="A32" s="32"/>
      <c r="B32" s="337" t="s">
        <v>279</v>
      </c>
      <c r="C32" s="337"/>
      <c r="D32" s="30"/>
    </row>
    <row r="33" spans="1:4" s="3" customFormat="1" x14ac:dyDescent="0.3">
      <c r="A33" s="32"/>
      <c r="B33" s="5"/>
      <c r="C33" s="4"/>
      <c r="D33" s="30"/>
    </row>
    <row r="34" spans="1:4" s="4" customFormat="1" ht="25.5" customHeight="1" x14ac:dyDescent="0.3">
      <c r="A34" s="106" t="s">
        <v>286</v>
      </c>
      <c r="B34" s="334" t="s">
        <v>281</v>
      </c>
      <c r="C34" s="334"/>
    </row>
    <row r="35" spans="1:4" s="3" customFormat="1" x14ac:dyDescent="0.3">
      <c r="A35" s="32"/>
      <c r="B35" s="8"/>
      <c r="C35" s="4"/>
      <c r="D35" s="30"/>
    </row>
    <row r="36" spans="1:4" s="4" customFormat="1" ht="25.5" customHeight="1" x14ac:dyDescent="0.3">
      <c r="A36" s="106" t="s">
        <v>287</v>
      </c>
      <c r="B36" s="334" t="s">
        <v>282</v>
      </c>
      <c r="C36" s="334"/>
    </row>
    <row r="37" spans="1:4" s="3" customFormat="1" x14ac:dyDescent="0.3">
      <c r="A37" s="32"/>
      <c r="B37" s="5"/>
      <c r="C37" s="4"/>
      <c r="D37" s="30"/>
    </row>
    <row r="38" spans="1:4" s="4" customFormat="1" ht="25.5" customHeight="1" x14ac:dyDescent="0.3">
      <c r="A38" s="106" t="s">
        <v>288</v>
      </c>
      <c r="B38" s="334" t="s">
        <v>283</v>
      </c>
      <c r="C38" s="334"/>
    </row>
    <row r="39" spans="1:4" s="3" customFormat="1" x14ac:dyDescent="0.3">
      <c r="A39" s="32"/>
      <c r="B39" s="5"/>
      <c r="C39" s="4"/>
      <c r="D39" s="30"/>
    </row>
    <row r="40" spans="1:4" s="4" customFormat="1" ht="25.5" customHeight="1" x14ac:dyDescent="0.3">
      <c r="A40" s="106" t="s">
        <v>289</v>
      </c>
      <c r="B40" s="334" t="s">
        <v>284</v>
      </c>
      <c r="C40" s="334"/>
    </row>
    <row r="41" spans="1:4" s="3" customFormat="1" ht="13" customHeight="1" x14ac:dyDescent="0.3">
      <c r="A41" s="32"/>
      <c r="B41" s="302" t="s">
        <v>285</v>
      </c>
      <c r="C41" s="302"/>
      <c r="D41" s="30"/>
    </row>
    <row r="42" spans="1:4" s="3" customFormat="1" x14ac:dyDescent="0.3">
      <c r="A42" s="32"/>
      <c r="B42" s="30"/>
      <c r="C42" s="4"/>
      <c r="D42" s="30"/>
    </row>
    <row r="43" spans="1:4" s="4" customFormat="1" ht="25.5" customHeight="1" x14ac:dyDescent="0.3">
      <c r="A43" s="106" t="s">
        <v>293</v>
      </c>
      <c r="B43" s="334" t="s">
        <v>290</v>
      </c>
      <c r="C43" s="334"/>
    </row>
    <row r="44" spans="1:4" s="3" customFormat="1" x14ac:dyDescent="0.3">
      <c r="A44" s="32"/>
      <c r="B44" s="49"/>
      <c r="C44" s="4"/>
      <c r="D44" s="30"/>
    </row>
    <row r="45" spans="1:4" s="4" customFormat="1" ht="25.5" customHeight="1" x14ac:dyDescent="0.3">
      <c r="A45" s="106" t="s">
        <v>294</v>
      </c>
      <c r="B45" s="334" t="s">
        <v>291</v>
      </c>
      <c r="C45" s="334"/>
    </row>
    <row r="46" spans="1:4" s="3" customFormat="1" x14ac:dyDescent="0.3">
      <c r="A46" s="32"/>
      <c r="B46" s="302" t="s">
        <v>292</v>
      </c>
      <c r="C46" s="302"/>
      <c r="D46" s="30"/>
    </row>
    <row r="47" spans="1:4" s="3" customFormat="1" x14ac:dyDescent="0.3">
      <c r="A47" s="32"/>
      <c r="B47" s="30"/>
      <c r="C47" s="4"/>
      <c r="D47" s="30"/>
    </row>
    <row r="48" spans="1:4" s="4" customFormat="1" ht="25.5" customHeight="1" x14ac:dyDescent="0.3">
      <c r="A48" s="106" t="s">
        <v>295</v>
      </c>
      <c r="B48" s="334" t="s">
        <v>367</v>
      </c>
      <c r="C48" s="334"/>
    </row>
    <row r="49" spans="1:4" s="3" customFormat="1" ht="28.5" customHeight="1" x14ac:dyDescent="0.3">
      <c r="A49" s="32"/>
      <c r="B49" s="333" t="s">
        <v>369</v>
      </c>
      <c r="C49" s="333"/>
      <c r="D49" s="30"/>
    </row>
    <row r="50" spans="1:4" s="3" customFormat="1" x14ac:dyDescent="0.3">
      <c r="A50" s="32"/>
      <c r="B50" s="30"/>
      <c r="C50" s="4"/>
      <c r="D50" s="30"/>
    </row>
    <row r="51" spans="1:4" s="4" customFormat="1" ht="25.5" customHeight="1" x14ac:dyDescent="0.3">
      <c r="A51" s="106" t="s">
        <v>375</v>
      </c>
      <c r="B51" s="334" t="s">
        <v>370</v>
      </c>
      <c r="C51" s="334"/>
    </row>
    <row r="52" spans="1:4" s="3" customFormat="1" x14ac:dyDescent="0.3">
      <c r="A52" s="32"/>
      <c r="B52" s="99" t="s">
        <v>368</v>
      </c>
      <c r="C52" s="4"/>
      <c r="D52" s="30"/>
    </row>
    <row r="53" spans="1:4" s="3" customFormat="1" x14ac:dyDescent="0.3">
      <c r="A53" s="32"/>
      <c r="B53" s="30"/>
      <c r="C53" s="4"/>
      <c r="D53" s="30"/>
    </row>
    <row r="54" spans="1:4" s="3" customFormat="1" x14ac:dyDescent="0.3">
      <c r="A54" s="32"/>
      <c r="B54" s="30"/>
      <c r="C54" s="4"/>
      <c r="D54" s="30"/>
    </row>
    <row r="55" spans="1:4" s="3" customFormat="1" x14ac:dyDescent="0.3">
      <c r="A55" s="32"/>
      <c r="B55" s="30"/>
      <c r="C55" s="4"/>
      <c r="D55" s="30"/>
    </row>
    <row r="56" spans="1:4" s="3" customFormat="1" x14ac:dyDescent="0.3">
      <c r="A56" s="32"/>
      <c r="B56" s="30"/>
      <c r="C56" s="4"/>
      <c r="D56" s="30"/>
    </row>
    <row r="57" spans="1:4" s="3" customFormat="1" x14ac:dyDescent="0.3">
      <c r="A57" s="32"/>
      <c r="B57" s="30"/>
      <c r="C57" s="4"/>
      <c r="D57" s="30"/>
    </row>
    <row r="58" spans="1:4" s="3" customFormat="1" x14ac:dyDescent="0.3">
      <c r="A58" s="32"/>
      <c r="B58" s="30"/>
      <c r="C58" s="4"/>
      <c r="D58" s="30"/>
    </row>
    <row r="59" spans="1:4" s="3" customFormat="1" x14ac:dyDescent="0.3">
      <c r="A59" s="32"/>
      <c r="B59" s="30"/>
      <c r="C59" s="4"/>
      <c r="D59" s="30"/>
    </row>
    <row r="60" spans="1:4" s="3" customFormat="1" x14ac:dyDescent="0.3">
      <c r="A60" s="32"/>
      <c r="B60" s="30"/>
      <c r="C60" s="4"/>
      <c r="D60" s="30"/>
    </row>
    <row r="61" spans="1:4" s="3" customFormat="1" x14ac:dyDescent="0.3">
      <c r="A61" s="32"/>
      <c r="B61" s="30"/>
      <c r="C61" s="4"/>
      <c r="D61" s="30"/>
    </row>
    <row r="62" spans="1:4" s="3" customFormat="1" x14ac:dyDescent="0.3">
      <c r="A62" s="32"/>
      <c r="B62" s="30"/>
      <c r="C62" s="4"/>
      <c r="D62" s="30"/>
    </row>
    <row r="63" spans="1:4" s="3" customFormat="1" x14ac:dyDescent="0.3">
      <c r="A63" s="32"/>
      <c r="B63" s="30"/>
      <c r="C63" s="4"/>
      <c r="D63" s="30"/>
    </row>
    <row r="64" spans="1:4" s="3" customFormat="1" x14ac:dyDescent="0.3">
      <c r="A64" s="32"/>
      <c r="B64" s="30"/>
      <c r="C64" s="4"/>
      <c r="D64" s="30"/>
    </row>
    <row r="65" spans="1:4" s="3" customFormat="1" x14ac:dyDescent="0.3">
      <c r="A65" s="32"/>
      <c r="B65" s="30"/>
      <c r="C65" s="4"/>
      <c r="D65" s="30"/>
    </row>
    <row r="66" spans="1:4" s="3" customFormat="1" x14ac:dyDescent="0.3">
      <c r="A66" s="32"/>
      <c r="B66" s="30"/>
      <c r="C66" s="4"/>
      <c r="D66" s="30"/>
    </row>
    <row r="67" spans="1:4" s="3" customFormat="1" x14ac:dyDescent="0.3">
      <c r="A67" s="32"/>
      <c r="B67" s="30"/>
      <c r="C67" s="4"/>
      <c r="D67" s="30"/>
    </row>
    <row r="68" spans="1:4" s="3" customFormat="1" x14ac:dyDescent="0.3">
      <c r="A68" s="32"/>
      <c r="B68" s="30"/>
      <c r="C68" s="4"/>
      <c r="D68" s="30"/>
    </row>
    <row r="69" spans="1:4" s="3" customFormat="1" x14ac:dyDescent="0.3">
      <c r="A69" s="32"/>
      <c r="B69" s="30"/>
      <c r="C69" s="4"/>
      <c r="D69" s="30"/>
    </row>
    <row r="70" spans="1:4" s="3" customFormat="1" x14ac:dyDescent="0.3">
      <c r="A70" s="32"/>
      <c r="B70" s="30"/>
      <c r="C70" s="4"/>
      <c r="D70" s="30"/>
    </row>
    <row r="71" spans="1:4" s="3" customFormat="1" x14ac:dyDescent="0.3">
      <c r="A71" s="32"/>
      <c r="B71" s="30"/>
      <c r="C71" s="4"/>
      <c r="D71" s="30"/>
    </row>
    <row r="72" spans="1:4" s="3" customFormat="1" x14ac:dyDescent="0.3">
      <c r="A72" s="32"/>
      <c r="B72" s="30"/>
      <c r="C72" s="4"/>
      <c r="D72" s="30"/>
    </row>
    <row r="73" spans="1:4" s="3" customFormat="1" x14ac:dyDescent="0.3">
      <c r="A73" s="32"/>
      <c r="B73" s="30"/>
      <c r="C73" s="4"/>
      <c r="D73" s="30"/>
    </row>
    <row r="74" spans="1:4" s="3" customFormat="1" x14ac:dyDescent="0.3">
      <c r="A74" s="32"/>
      <c r="B74" s="30"/>
      <c r="C74" s="4"/>
      <c r="D74" s="30"/>
    </row>
    <row r="75" spans="1:4" s="3" customFormat="1" x14ac:dyDescent="0.3">
      <c r="A75" s="32"/>
      <c r="B75" s="30"/>
      <c r="C75" s="4"/>
      <c r="D75" s="30"/>
    </row>
    <row r="76" spans="1:4" s="3" customFormat="1" x14ac:dyDescent="0.3">
      <c r="A76" s="32"/>
      <c r="B76" s="30"/>
      <c r="C76" s="4"/>
      <c r="D76" s="30"/>
    </row>
    <row r="77" spans="1:4" s="3" customFormat="1" x14ac:dyDescent="0.3">
      <c r="A77" s="32"/>
      <c r="B77" s="30"/>
      <c r="C77" s="4"/>
      <c r="D77" s="30"/>
    </row>
    <row r="78" spans="1:4" s="3" customFormat="1" x14ac:dyDescent="0.3">
      <c r="A78" s="32"/>
      <c r="B78" s="30"/>
      <c r="C78" s="4"/>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sheetData>
  <mergeCells count="22">
    <mergeCell ref="B43:C43"/>
    <mergeCell ref="B45:C45"/>
    <mergeCell ref="B48:C48"/>
    <mergeCell ref="B36:C36"/>
    <mergeCell ref="B40:C40"/>
    <mergeCell ref="B41:C41"/>
    <mergeCell ref="B49:C49"/>
    <mergeCell ref="B51:C51"/>
    <mergeCell ref="A1:C2"/>
    <mergeCell ref="E1:E2"/>
    <mergeCell ref="A4:C4"/>
    <mergeCell ref="B7:C7"/>
    <mergeCell ref="B10:C10"/>
    <mergeCell ref="B31:C31"/>
    <mergeCell ref="B34:C34"/>
    <mergeCell ref="B38:C38"/>
    <mergeCell ref="B13:C13"/>
    <mergeCell ref="B25:C25"/>
    <mergeCell ref="B27:C27"/>
    <mergeCell ref="B29:C29"/>
    <mergeCell ref="B32:C32"/>
    <mergeCell ref="B46:C46"/>
  </mergeCells>
  <hyperlinks>
    <hyperlink ref="E1:E2" location="'Menu principal'!A1" display="Menu principal" xr:uid="{A22B97A9-7E06-4AAE-B054-06661D19481E}"/>
  </hyperlinks>
  <pageMargins left="0.7" right="0.7" top="0.75" bottom="0.75" header="0.3" footer="0.3"/>
  <pageSetup paperSize="9" orientation="portrait" horizontalDpi="30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42B1-9322-4CC0-A6FD-445E075A46F4}">
  <dimension ref="A1:E167"/>
  <sheetViews>
    <sheetView zoomScale="90" zoomScaleNormal="90" workbookViewId="0">
      <pane ySplit="3" topLeftCell="A4" activePane="bottomLeft" state="frozen"/>
      <selection pane="bottomLeft" activeCell="A6" sqref="A6:C6"/>
    </sheetView>
  </sheetViews>
  <sheetFormatPr baseColWidth="10" defaultColWidth="10.81640625" defaultRowHeight="13" x14ac:dyDescent="0.3"/>
  <cols>
    <col min="1" max="1" width="5.81640625" style="39" customWidth="1"/>
    <col min="2" max="2" width="109.6328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317</v>
      </c>
      <c r="B1" s="293"/>
      <c r="C1" s="293"/>
      <c r="D1" s="40"/>
      <c r="E1" s="294" t="s">
        <v>14</v>
      </c>
    </row>
    <row r="2" spans="1:5" s="2" customFormat="1" ht="14.5" x14ac:dyDescent="0.35">
      <c r="A2" s="293"/>
      <c r="B2" s="293"/>
      <c r="C2" s="293"/>
      <c r="D2" s="40"/>
      <c r="E2" s="294"/>
    </row>
    <row r="3" spans="1:5" s="2" customFormat="1" ht="14.5" x14ac:dyDescent="0.35">
      <c r="A3" s="48"/>
      <c r="B3" s="26"/>
      <c r="C3" s="55"/>
    </row>
    <row r="4" spans="1:5" s="2" customFormat="1" ht="8" customHeight="1" x14ac:dyDescent="0.35">
      <c r="A4" s="48"/>
      <c r="B4" s="26"/>
      <c r="C4" s="55"/>
    </row>
    <row r="5" spans="1:5" s="2" customFormat="1" ht="14.5" x14ac:dyDescent="0.35">
      <c r="A5" s="338" t="s">
        <v>507</v>
      </c>
      <c r="B5" s="338"/>
      <c r="C5" s="4"/>
    </row>
    <row r="6" spans="1:5" s="2" customFormat="1" ht="25.5" customHeight="1" x14ac:dyDescent="0.35">
      <c r="A6" s="339" t="s">
        <v>513</v>
      </c>
      <c r="B6" s="339"/>
      <c r="C6" s="339"/>
    </row>
    <row r="7" spans="1:5" s="45" customFormat="1" ht="12.5" customHeight="1" x14ac:dyDescent="0.7">
      <c r="A7" s="43"/>
      <c r="B7" s="121"/>
      <c r="C7" s="60"/>
    </row>
    <row r="8" spans="1:5" s="4" customFormat="1" ht="19" customHeight="1" x14ac:dyDescent="0.3">
      <c r="A8" s="338" t="s">
        <v>318</v>
      </c>
      <c r="B8" s="338"/>
    </row>
    <row r="9" spans="1:5" s="3" customFormat="1" ht="40.5" customHeight="1" x14ac:dyDescent="0.3">
      <c r="A9" s="339" t="s">
        <v>321</v>
      </c>
      <c r="B9" s="339"/>
      <c r="C9" s="339"/>
    </row>
    <row r="10" spans="1:5" s="3" customFormat="1" x14ac:dyDescent="0.3">
      <c r="A10" s="49"/>
    </row>
    <row r="11" spans="1:5" s="4" customFormat="1" ht="19" customHeight="1" x14ac:dyDescent="0.3">
      <c r="A11" s="338" t="s">
        <v>319</v>
      </c>
      <c r="B11" s="338"/>
    </row>
    <row r="12" spans="1:5" s="3" customFormat="1" ht="52" customHeight="1" x14ac:dyDescent="0.3">
      <c r="A12" s="340" t="s">
        <v>320</v>
      </c>
      <c r="B12" s="340"/>
      <c r="C12" s="340"/>
    </row>
    <row r="13" spans="1:5" s="3" customFormat="1" x14ac:dyDescent="0.3">
      <c r="A13" s="5"/>
    </row>
    <row r="14" spans="1:5" s="4" customFormat="1" ht="19" customHeight="1" x14ac:dyDescent="0.3">
      <c r="A14" s="338" t="s">
        <v>322</v>
      </c>
      <c r="B14" s="338"/>
    </row>
    <row r="15" spans="1:5" s="4" customFormat="1" ht="119" customHeight="1" x14ac:dyDescent="0.3">
      <c r="A15" s="344" t="s">
        <v>330</v>
      </c>
      <c r="B15" s="344"/>
      <c r="C15" s="344"/>
    </row>
    <row r="16" spans="1:5" s="4" customFormat="1" x14ac:dyDescent="0.3"/>
    <row r="17" spans="1:3" s="4" customFormat="1" ht="19" customHeight="1" x14ac:dyDescent="0.3">
      <c r="A17" s="334" t="s">
        <v>323</v>
      </c>
      <c r="B17" s="334"/>
      <c r="C17" s="334"/>
    </row>
    <row r="18" spans="1:3" s="4" customFormat="1" ht="73" customHeight="1" x14ac:dyDescent="0.3">
      <c r="A18" s="344" t="s">
        <v>324</v>
      </c>
      <c r="B18" s="344"/>
      <c r="C18" s="344"/>
    </row>
    <row r="19" spans="1:3" s="4" customFormat="1" ht="19" customHeight="1" x14ac:dyDescent="0.3">
      <c r="A19" s="334"/>
      <c r="B19" s="334"/>
      <c r="C19" s="334"/>
    </row>
    <row r="20" spans="1:3" s="3" customFormat="1" x14ac:dyDescent="0.3">
      <c r="A20" s="130" t="s">
        <v>325</v>
      </c>
      <c r="B20" s="4"/>
    </row>
    <row r="21" spans="1:3" s="4" customFormat="1" ht="32" customHeight="1" x14ac:dyDescent="0.3">
      <c r="A21" s="344" t="s">
        <v>326</v>
      </c>
      <c r="B21" s="344"/>
      <c r="C21" s="344"/>
    </row>
    <row r="22" spans="1:3" s="4" customFormat="1" ht="19" customHeight="1" x14ac:dyDescent="0.3">
      <c r="A22" s="338"/>
      <c r="B22" s="338"/>
    </row>
    <row r="23" spans="1:3" s="4" customFormat="1" ht="19" customHeight="1" x14ac:dyDescent="0.3">
      <c r="A23" s="334" t="s">
        <v>329</v>
      </c>
      <c r="B23" s="334"/>
      <c r="C23" s="334"/>
    </row>
    <row r="24" spans="1:3" s="3" customFormat="1" ht="69.5" customHeight="1" x14ac:dyDescent="0.3">
      <c r="A24" s="345" t="s">
        <v>536</v>
      </c>
      <c r="B24" s="345"/>
      <c r="C24" s="345"/>
    </row>
    <row r="25" spans="1:3" s="4" customFormat="1" ht="19" customHeight="1" x14ac:dyDescent="0.3">
      <c r="A25" s="334"/>
      <c r="B25" s="334"/>
      <c r="C25" s="334"/>
    </row>
    <row r="26" spans="1:3" s="3" customFormat="1" x14ac:dyDescent="0.3">
      <c r="A26" s="343" t="s">
        <v>327</v>
      </c>
      <c r="B26" s="343"/>
      <c r="C26" s="30"/>
    </row>
    <row r="27" spans="1:3" s="4" customFormat="1" ht="36.5" customHeight="1" x14ac:dyDescent="0.3">
      <c r="A27" s="344" t="s">
        <v>537</v>
      </c>
      <c r="B27" s="344"/>
      <c r="C27" s="344"/>
    </row>
    <row r="28" spans="1:3" s="3" customFormat="1" x14ac:dyDescent="0.3">
      <c r="A28" s="63"/>
      <c r="B28" s="4"/>
      <c r="C28" s="30"/>
    </row>
    <row r="29" spans="1:3" s="4" customFormat="1" ht="19" customHeight="1" x14ac:dyDescent="0.3">
      <c r="A29" s="334" t="s">
        <v>331</v>
      </c>
      <c r="B29" s="334"/>
      <c r="C29" s="334"/>
    </row>
    <row r="30" spans="1:3" s="3" customFormat="1" ht="45.5" customHeight="1" x14ac:dyDescent="0.3">
      <c r="A30" s="340" t="s">
        <v>328</v>
      </c>
      <c r="B30" s="340"/>
      <c r="C30" s="340"/>
    </row>
    <row r="31" spans="1:3" s="3" customFormat="1" x14ac:dyDescent="0.3">
      <c r="A31" s="123"/>
      <c r="B31" s="123"/>
      <c r="C31" s="123"/>
    </row>
    <row r="32" spans="1:3" s="3" customFormat="1" x14ac:dyDescent="0.3">
      <c r="A32" s="343" t="s">
        <v>376</v>
      </c>
      <c r="B32" s="343"/>
      <c r="C32" s="343"/>
    </row>
    <row r="33" spans="1:3" s="3" customFormat="1" ht="26.5" customHeight="1" x14ac:dyDescent="0.3">
      <c r="A33" s="340" t="s">
        <v>377</v>
      </c>
      <c r="B33" s="340"/>
      <c r="C33" s="340"/>
    </row>
    <row r="34" spans="1:3" s="3" customFormat="1" x14ac:dyDescent="0.3">
      <c r="A34" s="123"/>
      <c r="B34" s="123"/>
      <c r="C34" s="123"/>
    </row>
    <row r="35" spans="1:3" s="4" customFormat="1" ht="19" customHeight="1" x14ac:dyDescent="0.3">
      <c r="A35" s="334" t="s">
        <v>378</v>
      </c>
      <c r="B35" s="334"/>
      <c r="C35" s="334"/>
    </row>
    <row r="36" spans="1:3" s="3" customFormat="1" ht="30" customHeight="1" x14ac:dyDescent="0.3">
      <c r="A36" s="340" t="s">
        <v>379</v>
      </c>
      <c r="B36" s="340"/>
      <c r="C36" s="340"/>
    </row>
    <row r="37" spans="1:3" s="3" customFormat="1" x14ac:dyDescent="0.3">
      <c r="A37" s="123"/>
      <c r="B37" s="123"/>
      <c r="C37" s="123"/>
    </row>
    <row r="38" spans="1:3" s="4" customFormat="1" ht="19" customHeight="1" x14ac:dyDescent="0.3">
      <c r="A38" s="334" t="s">
        <v>380</v>
      </c>
      <c r="B38" s="334"/>
      <c r="C38" s="334"/>
    </row>
    <row r="39" spans="1:3" s="3" customFormat="1" ht="40.5" customHeight="1" x14ac:dyDescent="0.3">
      <c r="A39" s="340" t="s">
        <v>381</v>
      </c>
      <c r="B39" s="340"/>
      <c r="C39" s="340"/>
    </row>
    <row r="40" spans="1:3" s="3" customFormat="1" x14ac:dyDescent="0.3">
      <c r="A40" s="123"/>
      <c r="B40" s="123"/>
      <c r="C40" s="123"/>
    </row>
    <row r="41" spans="1:3" s="4" customFormat="1" x14ac:dyDescent="0.3">
      <c r="A41" s="334" t="s">
        <v>382</v>
      </c>
      <c r="B41" s="334"/>
      <c r="C41" s="334"/>
    </row>
    <row r="42" spans="1:3" s="4" customFormat="1" x14ac:dyDescent="0.3">
      <c r="A42" s="340" t="s">
        <v>383</v>
      </c>
      <c r="B42" s="340"/>
      <c r="C42" s="340"/>
    </row>
    <row r="43" spans="1:3" s="3" customFormat="1" x14ac:dyDescent="0.3">
      <c r="A43" s="123"/>
      <c r="B43" s="123"/>
      <c r="C43" s="123"/>
    </row>
    <row r="44" spans="1:3" s="3" customFormat="1" x14ac:dyDescent="0.3">
      <c r="A44" s="334" t="s">
        <v>385</v>
      </c>
      <c r="B44" s="334"/>
      <c r="C44" s="334"/>
    </row>
    <row r="45" spans="1:3" s="4" customFormat="1" ht="25.5" customHeight="1" x14ac:dyDescent="0.3">
      <c r="A45" s="340" t="s">
        <v>384</v>
      </c>
      <c r="B45" s="340"/>
      <c r="C45" s="340"/>
    </row>
    <row r="46" spans="1:3" s="3" customFormat="1" x14ac:dyDescent="0.3">
      <c r="A46" s="334"/>
      <c r="B46" s="334"/>
      <c r="C46" s="4"/>
    </row>
    <row r="47" spans="1:3" s="4" customFormat="1" x14ac:dyDescent="0.3">
      <c r="A47" s="334" t="s">
        <v>538</v>
      </c>
      <c r="B47" s="334"/>
    </row>
    <row r="48" spans="1:3" s="3" customFormat="1" ht="54.5" customHeight="1" x14ac:dyDescent="0.3">
      <c r="A48" s="342" t="s">
        <v>332</v>
      </c>
      <c r="B48" s="342"/>
      <c r="C48" s="342"/>
    </row>
    <row r="49" spans="1:3" s="4" customFormat="1" x14ac:dyDescent="0.3">
      <c r="A49" s="5"/>
      <c r="C49" s="30"/>
    </row>
    <row r="50" spans="1:3" s="3" customFormat="1" x14ac:dyDescent="0.3">
      <c r="A50" s="343" t="s">
        <v>386</v>
      </c>
      <c r="B50" s="343"/>
      <c r="C50" s="343"/>
    </row>
    <row r="51" spans="1:3" s="3" customFormat="1" ht="32.5" customHeight="1" x14ac:dyDescent="0.3">
      <c r="A51" s="340" t="s">
        <v>388</v>
      </c>
      <c r="B51" s="340"/>
      <c r="C51" s="340"/>
    </row>
    <row r="52" spans="1:3" s="3" customFormat="1" x14ac:dyDescent="0.3">
      <c r="A52" s="123"/>
      <c r="B52" s="123"/>
      <c r="C52" s="123"/>
    </row>
    <row r="53" spans="1:3" s="4" customFormat="1" ht="19" customHeight="1" x14ac:dyDescent="0.3">
      <c r="A53" s="334" t="s">
        <v>387</v>
      </c>
      <c r="B53" s="334"/>
      <c r="C53" s="334"/>
    </row>
    <row r="54" spans="1:3" s="3" customFormat="1" ht="30" customHeight="1" x14ac:dyDescent="0.3">
      <c r="A54" s="340" t="s">
        <v>389</v>
      </c>
      <c r="B54" s="340"/>
      <c r="C54" s="340"/>
    </row>
    <row r="55" spans="1:3" s="3" customFormat="1" x14ac:dyDescent="0.3">
      <c r="A55" s="123"/>
      <c r="B55" s="123"/>
      <c r="C55" s="123"/>
    </row>
    <row r="56" spans="1:3" s="4" customFormat="1" ht="19" customHeight="1" x14ac:dyDescent="0.3">
      <c r="A56" s="334" t="s">
        <v>376</v>
      </c>
      <c r="B56" s="334"/>
      <c r="C56" s="334"/>
    </row>
    <row r="57" spans="1:3" s="3" customFormat="1" ht="40.5" customHeight="1" x14ac:dyDescent="0.3">
      <c r="A57" s="340" t="s">
        <v>390</v>
      </c>
      <c r="B57" s="340"/>
      <c r="C57" s="340"/>
    </row>
    <row r="58" spans="1:3" s="3" customFormat="1" x14ac:dyDescent="0.3">
      <c r="A58" s="123"/>
      <c r="B58" s="123"/>
      <c r="C58" s="123"/>
    </row>
    <row r="59" spans="1:3" s="4" customFormat="1" x14ac:dyDescent="0.3">
      <c r="A59" s="334" t="s">
        <v>391</v>
      </c>
      <c r="B59" s="334"/>
      <c r="C59" s="334"/>
    </row>
    <row r="60" spans="1:3" s="4" customFormat="1" x14ac:dyDescent="0.3">
      <c r="A60" s="340" t="s">
        <v>392</v>
      </c>
      <c r="B60" s="340"/>
      <c r="C60" s="340"/>
    </row>
    <row r="61" spans="1:3" s="3" customFormat="1" ht="19" customHeight="1" x14ac:dyDescent="0.3">
      <c r="A61" s="123"/>
      <c r="B61" s="123" t="s">
        <v>394</v>
      </c>
      <c r="C61" s="123"/>
    </row>
    <row r="62" spans="1:3" s="3" customFormat="1" x14ac:dyDescent="0.3">
      <c r="A62" s="334" t="s">
        <v>393</v>
      </c>
      <c r="B62" s="334"/>
      <c r="C62" s="334"/>
    </row>
    <row r="63" spans="1:3" s="4" customFormat="1" ht="25.5" customHeight="1" x14ac:dyDescent="0.3">
      <c r="A63" s="340" t="s">
        <v>395</v>
      </c>
      <c r="B63" s="340"/>
      <c r="C63" s="340"/>
    </row>
    <row r="64" spans="1:3" s="3" customFormat="1" x14ac:dyDescent="0.3">
      <c r="A64" s="334"/>
      <c r="B64" s="334"/>
      <c r="C64" s="4"/>
    </row>
    <row r="65" spans="1:3" s="4" customFormat="1" x14ac:dyDescent="0.3">
      <c r="A65" s="334" t="s">
        <v>396</v>
      </c>
      <c r="B65" s="334"/>
    </row>
    <row r="66" spans="1:3" s="3" customFormat="1" x14ac:dyDescent="0.3">
      <c r="A66" s="342" t="s">
        <v>397</v>
      </c>
      <c r="B66" s="342"/>
      <c r="C66" s="342"/>
    </row>
    <row r="67" spans="1:3" s="3" customFormat="1" x14ac:dyDescent="0.3">
      <c r="A67" s="30"/>
      <c r="B67" s="4"/>
      <c r="C67" s="30"/>
    </row>
    <row r="68" spans="1:3" s="4" customFormat="1" x14ac:dyDescent="0.3">
      <c r="A68" s="334" t="s">
        <v>398</v>
      </c>
      <c r="B68" s="334"/>
      <c r="C68" s="334"/>
    </row>
    <row r="69" spans="1:3" s="3" customFormat="1" x14ac:dyDescent="0.3">
      <c r="A69" s="30" t="s">
        <v>539</v>
      </c>
      <c r="B69" s="4"/>
      <c r="C69" s="30"/>
    </row>
    <row r="70" spans="1:3" s="3" customFormat="1" x14ac:dyDescent="0.3">
      <c r="A70" s="30"/>
      <c r="B70" s="4"/>
      <c r="C70" s="30"/>
    </row>
    <row r="71" spans="1:3" s="3" customFormat="1" x14ac:dyDescent="0.3">
      <c r="A71" s="28" t="s">
        <v>399</v>
      </c>
      <c r="B71" s="4"/>
      <c r="C71" s="30"/>
    </row>
    <row r="72" spans="1:3" s="3" customFormat="1" x14ac:dyDescent="0.3">
      <c r="A72" s="30" t="s">
        <v>540</v>
      </c>
      <c r="B72" s="4"/>
      <c r="C72" s="30"/>
    </row>
    <row r="73" spans="1:3" s="3" customFormat="1" x14ac:dyDescent="0.3">
      <c r="A73" s="30"/>
      <c r="B73" s="4"/>
      <c r="C73" s="30"/>
    </row>
    <row r="74" spans="1:3" s="3" customFormat="1" x14ac:dyDescent="0.3">
      <c r="A74" s="28" t="s">
        <v>401</v>
      </c>
      <c r="B74" s="4"/>
      <c r="C74" s="30"/>
    </row>
    <row r="75" spans="1:3" s="3" customFormat="1" ht="48.5" customHeight="1" x14ac:dyDescent="0.3">
      <c r="A75" s="340" t="s">
        <v>400</v>
      </c>
      <c r="B75" s="340"/>
      <c r="C75" s="340"/>
    </row>
    <row r="76" spans="1:3" s="3" customFormat="1" x14ac:dyDescent="0.3">
      <c r="A76" s="30"/>
      <c r="B76" s="4"/>
      <c r="C76" s="30"/>
    </row>
    <row r="77" spans="1:3" s="3" customFormat="1" x14ac:dyDescent="0.3">
      <c r="A77" s="28" t="s">
        <v>402</v>
      </c>
      <c r="B77" s="4"/>
      <c r="C77" s="30"/>
    </row>
    <row r="78" spans="1:3" s="3" customFormat="1" ht="139.5" customHeight="1" x14ac:dyDescent="0.3">
      <c r="A78" s="340" t="s">
        <v>403</v>
      </c>
      <c r="B78" s="340"/>
      <c r="C78" s="340"/>
    </row>
    <row r="79" spans="1:3" s="3" customFormat="1" x14ac:dyDescent="0.3">
      <c r="A79" s="30"/>
      <c r="B79" s="4"/>
      <c r="C79" s="30"/>
    </row>
    <row r="80" spans="1:3" s="3" customFormat="1" x14ac:dyDescent="0.3">
      <c r="A80" s="28" t="s">
        <v>405</v>
      </c>
      <c r="B80" s="4"/>
      <c r="C80" s="30"/>
    </row>
    <row r="81" spans="1:3" s="3" customFormat="1" ht="68" customHeight="1" x14ac:dyDescent="0.3">
      <c r="A81" s="340" t="s">
        <v>404</v>
      </c>
      <c r="B81" s="341"/>
      <c r="C81" s="341"/>
    </row>
    <row r="82" spans="1:3" s="3" customFormat="1" x14ac:dyDescent="0.3">
      <c r="A82" s="30"/>
      <c r="B82" s="4"/>
      <c r="C82" s="30"/>
    </row>
    <row r="83" spans="1:3" s="3" customFormat="1" x14ac:dyDescent="0.3">
      <c r="A83" s="28" t="s">
        <v>406</v>
      </c>
      <c r="B83" s="4"/>
      <c r="C83" s="30"/>
    </row>
    <row r="84" spans="1:3" s="3" customFormat="1" ht="68" customHeight="1" x14ac:dyDescent="0.3">
      <c r="A84" s="340" t="s">
        <v>407</v>
      </c>
      <c r="B84" s="341"/>
      <c r="C84" s="341"/>
    </row>
    <row r="85" spans="1:3" s="3" customFormat="1" x14ac:dyDescent="0.3">
      <c r="A85" s="30"/>
      <c r="B85" s="4"/>
      <c r="C85" s="30"/>
    </row>
    <row r="86" spans="1:3" s="3" customFormat="1" x14ac:dyDescent="0.3">
      <c r="A86" s="28" t="s">
        <v>409</v>
      </c>
      <c r="B86" s="4"/>
      <c r="C86" s="30"/>
    </row>
    <row r="87" spans="1:3" s="3" customFormat="1" ht="28" customHeight="1" x14ac:dyDescent="0.3">
      <c r="A87" s="340" t="s">
        <v>408</v>
      </c>
      <c r="B87" s="341"/>
      <c r="C87" s="341"/>
    </row>
    <row r="88" spans="1:3" s="3" customFormat="1" x14ac:dyDescent="0.3">
      <c r="A88" s="30"/>
      <c r="B88" s="4"/>
      <c r="C88" s="30"/>
    </row>
    <row r="89" spans="1:3" s="3" customFormat="1" x14ac:dyDescent="0.3">
      <c r="A89" s="28" t="s">
        <v>410</v>
      </c>
      <c r="B89" s="4"/>
      <c r="C89" s="30"/>
    </row>
    <row r="90" spans="1:3" s="3" customFormat="1" ht="28" customHeight="1" x14ac:dyDescent="0.3">
      <c r="A90" s="340" t="s">
        <v>411</v>
      </c>
      <c r="B90" s="341"/>
      <c r="C90" s="341"/>
    </row>
    <row r="91" spans="1:3" s="3" customFormat="1" x14ac:dyDescent="0.3">
      <c r="A91" s="30"/>
      <c r="B91" s="4"/>
      <c r="C91" s="30"/>
    </row>
    <row r="92" spans="1:3" s="3" customFormat="1" x14ac:dyDescent="0.3">
      <c r="A92" s="28" t="s">
        <v>413</v>
      </c>
      <c r="B92" s="4"/>
      <c r="C92" s="30"/>
    </row>
    <row r="93" spans="1:3" s="3" customFormat="1" ht="28" customHeight="1" x14ac:dyDescent="0.3">
      <c r="A93" s="340" t="s">
        <v>412</v>
      </c>
      <c r="B93" s="341"/>
      <c r="C93" s="341"/>
    </row>
    <row r="94" spans="1:3" s="3" customFormat="1" x14ac:dyDescent="0.3">
      <c r="A94" s="30"/>
      <c r="B94" s="4"/>
      <c r="C94" s="30"/>
    </row>
    <row r="95" spans="1:3" s="3" customFormat="1" x14ac:dyDescent="0.3">
      <c r="A95" s="28" t="s">
        <v>414</v>
      </c>
      <c r="B95" s="4"/>
      <c r="C95" s="30"/>
    </row>
    <row r="96" spans="1:3" s="3" customFormat="1" ht="40" customHeight="1" x14ac:dyDescent="0.3">
      <c r="A96" s="340" t="s">
        <v>415</v>
      </c>
      <c r="B96" s="341"/>
      <c r="C96" s="341"/>
    </row>
    <row r="97" spans="1:3" s="3" customFormat="1" x14ac:dyDescent="0.3">
      <c r="A97" s="30"/>
      <c r="B97" s="56"/>
      <c r="C97" s="30"/>
    </row>
    <row r="98" spans="1:3" s="3" customFormat="1" x14ac:dyDescent="0.3">
      <c r="A98" s="28" t="s">
        <v>417</v>
      </c>
      <c r="B98" s="4"/>
      <c r="C98" s="30"/>
    </row>
    <row r="99" spans="1:3" s="3" customFormat="1" ht="28" customHeight="1" x14ac:dyDescent="0.3">
      <c r="A99" s="340" t="s">
        <v>416</v>
      </c>
      <c r="B99" s="341"/>
      <c r="C99" s="341"/>
    </row>
    <row r="100" spans="1:3" s="3" customFormat="1" x14ac:dyDescent="0.3">
      <c r="A100" s="30"/>
      <c r="B100" s="56"/>
      <c r="C100" s="30"/>
    </row>
    <row r="101" spans="1:3" s="3" customFormat="1" x14ac:dyDescent="0.3">
      <c r="A101" s="28" t="s">
        <v>419</v>
      </c>
      <c r="B101" s="4"/>
      <c r="C101" s="30"/>
    </row>
    <row r="102" spans="1:3" s="3" customFormat="1" ht="28" customHeight="1" x14ac:dyDescent="0.3">
      <c r="A102" s="340" t="s">
        <v>418</v>
      </c>
      <c r="B102" s="341"/>
      <c r="C102" s="341"/>
    </row>
    <row r="103" spans="1:3" s="3" customFormat="1" x14ac:dyDescent="0.3">
      <c r="A103" s="30"/>
      <c r="B103" s="56"/>
      <c r="C103" s="30"/>
    </row>
    <row r="104" spans="1:3" s="3" customFormat="1" x14ac:dyDescent="0.3">
      <c r="A104" s="28" t="s">
        <v>421</v>
      </c>
      <c r="B104" s="4"/>
      <c r="C104" s="30"/>
    </row>
    <row r="105" spans="1:3" s="3" customFormat="1" ht="28" customHeight="1" x14ac:dyDescent="0.3">
      <c r="A105" s="340" t="s">
        <v>420</v>
      </c>
      <c r="B105" s="341"/>
      <c r="C105" s="341"/>
    </row>
    <row r="106" spans="1:3" s="3" customFormat="1" x14ac:dyDescent="0.3">
      <c r="A106" s="30"/>
      <c r="B106" s="56"/>
      <c r="C106" s="30"/>
    </row>
    <row r="107" spans="1:3" s="3" customFormat="1" x14ac:dyDescent="0.3">
      <c r="A107" s="28"/>
      <c r="B107" s="4"/>
      <c r="C107" s="30"/>
    </row>
    <row r="108" spans="1:3" s="3" customFormat="1" x14ac:dyDescent="0.3">
      <c r="A108" s="30"/>
      <c r="B108" s="56"/>
      <c r="C108" s="30"/>
    </row>
    <row r="109" spans="1:3" s="3" customFormat="1" x14ac:dyDescent="0.3">
      <c r="A109" s="30"/>
      <c r="B109" s="56"/>
      <c r="C109" s="30"/>
    </row>
    <row r="110" spans="1:3" s="3" customFormat="1" x14ac:dyDescent="0.3">
      <c r="A110" s="30"/>
      <c r="B110" s="56"/>
      <c r="C110" s="30"/>
    </row>
    <row r="111" spans="1:3" s="3" customFormat="1" x14ac:dyDescent="0.3">
      <c r="A111" s="30"/>
      <c r="B111" s="56"/>
      <c r="C111" s="30"/>
    </row>
    <row r="112" spans="1:3" s="3" customFormat="1" x14ac:dyDescent="0.3">
      <c r="A112" s="30"/>
      <c r="B112" s="56"/>
      <c r="C112" s="30"/>
    </row>
    <row r="113" spans="1:3" s="3" customFormat="1" x14ac:dyDescent="0.3">
      <c r="A113" s="30"/>
      <c r="B113" s="56"/>
      <c r="C113" s="30"/>
    </row>
    <row r="114" spans="1:3" s="3" customFormat="1" x14ac:dyDescent="0.3">
      <c r="A114" s="30"/>
      <c r="B114" s="56"/>
      <c r="C114" s="30"/>
    </row>
    <row r="115" spans="1:3" s="3" customFormat="1" x14ac:dyDescent="0.3">
      <c r="A115" s="30"/>
      <c r="B115" s="56"/>
      <c r="C115" s="30"/>
    </row>
    <row r="116" spans="1:3" s="3" customFormat="1" x14ac:dyDescent="0.3">
      <c r="A116" s="30"/>
      <c r="B116" s="56"/>
      <c r="C116" s="30"/>
    </row>
    <row r="117" spans="1:3" s="3" customFormat="1" x14ac:dyDescent="0.3">
      <c r="A117" s="30"/>
      <c r="B117" s="56"/>
      <c r="C117" s="30"/>
    </row>
    <row r="118" spans="1:3" s="3" customFormat="1" x14ac:dyDescent="0.3">
      <c r="A118" s="30"/>
      <c r="B118" s="56"/>
      <c r="C118" s="30"/>
    </row>
    <row r="119" spans="1:3" s="3" customFormat="1" x14ac:dyDescent="0.3">
      <c r="A119" s="30"/>
      <c r="B119" s="56"/>
      <c r="C119" s="30"/>
    </row>
    <row r="120" spans="1:3" s="3" customFormat="1" x14ac:dyDescent="0.3">
      <c r="A120" s="30"/>
      <c r="B120" s="56"/>
      <c r="C120" s="30"/>
    </row>
    <row r="121" spans="1:3" s="3" customFormat="1" x14ac:dyDescent="0.3">
      <c r="A121" s="30"/>
      <c r="B121" s="56"/>
      <c r="C121" s="30"/>
    </row>
    <row r="122" spans="1:3" s="3" customFormat="1" x14ac:dyDescent="0.3">
      <c r="A122" s="30"/>
      <c r="B122" s="56"/>
      <c r="C122" s="30"/>
    </row>
    <row r="123" spans="1:3" s="3" customFormat="1" x14ac:dyDescent="0.3">
      <c r="A123" s="30"/>
      <c r="B123" s="56"/>
      <c r="C123" s="30"/>
    </row>
    <row r="124" spans="1:3" s="3" customFormat="1" x14ac:dyDescent="0.3">
      <c r="A124" s="30"/>
      <c r="B124" s="56"/>
      <c r="C124" s="30"/>
    </row>
    <row r="125" spans="1:3" s="3" customFormat="1" x14ac:dyDescent="0.3">
      <c r="A125" s="30"/>
      <c r="B125" s="56"/>
      <c r="C125" s="30"/>
    </row>
    <row r="126" spans="1:3" s="3" customFormat="1" x14ac:dyDescent="0.3">
      <c r="A126" s="30"/>
      <c r="B126" s="56"/>
      <c r="C126" s="30"/>
    </row>
    <row r="127" spans="1:3" s="3" customFormat="1" x14ac:dyDescent="0.3">
      <c r="A127" s="30"/>
      <c r="B127" s="56"/>
      <c r="C127" s="30"/>
    </row>
    <row r="128" spans="1:3" s="3" customFormat="1" x14ac:dyDescent="0.3">
      <c r="A128" s="30"/>
      <c r="B128" s="56"/>
      <c r="C128" s="30"/>
    </row>
    <row r="129" spans="1:4" s="3" customFormat="1" x14ac:dyDescent="0.3">
      <c r="A129" s="30"/>
      <c r="B129" s="56"/>
      <c r="C129" s="30"/>
      <c r="D129" s="30"/>
    </row>
    <row r="130" spans="1:4" s="3" customFormat="1" x14ac:dyDescent="0.3">
      <c r="A130" s="30"/>
      <c r="B130" s="56"/>
      <c r="C130" s="30"/>
      <c r="D130" s="30"/>
    </row>
    <row r="131" spans="1:4" s="3" customFormat="1" x14ac:dyDescent="0.3">
      <c r="A131" s="30"/>
      <c r="B131" s="56"/>
      <c r="C131" s="30"/>
      <c r="D131" s="30"/>
    </row>
    <row r="132" spans="1:4" s="3" customFormat="1" x14ac:dyDescent="0.3">
      <c r="A132" s="30"/>
      <c r="B132" s="56"/>
      <c r="C132" s="30"/>
      <c r="D132" s="30"/>
    </row>
    <row r="133" spans="1:4" s="3" customFormat="1" x14ac:dyDescent="0.3">
      <c r="A133" s="30"/>
      <c r="B133" s="56"/>
      <c r="C133" s="30"/>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row r="158" spans="1:4" s="3" customFormat="1" x14ac:dyDescent="0.3">
      <c r="A158" s="32"/>
      <c r="B158" s="30"/>
      <c r="C158" s="56"/>
      <c r="D158" s="30"/>
    </row>
    <row r="159" spans="1:4" s="3" customFormat="1" x14ac:dyDescent="0.3">
      <c r="A159" s="32"/>
      <c r="B159" s="30"/>
      <c r="C159" s="56"/>
      <c r="D159" s="30"/>
    </row>
    <row r="160" spans="1:4" s="3" customFormat="1" x14ac:dyDescent="0.3">
      <c r="A160" s="32"/>
      <c r="B160" s="30"/>
      <c r="C160" s="56"/>
      <c r="D160" s="30"/>
    </row>
    <row r="161" spans="1:4" s="3" customFormat="1" x14ac:dyDescent="0.3">
      <c r="A161" s="32"/>
      <c r="B161" s="30"/>
      <c r="C161" s="56"/>
      <c r="D161" s="30"/>
    </row>
    <row r="162" spans="1:4" s="3" customFormat="1" x14ac:dyDescent="0.3">
      <c r="A162" s="32"/>
      <c r="B162" s="30"/>
      <c r="C162" s="56"/>
      <c r="D162" s="30"/>
    </row>
    <row r="163" spans="1:4" x14ac:dyDescent="0.3">
      <c r="A163" s="32"/>
      <c r="B163" s="30"/>
      <c r="C163" s="56"/>
    </row>
    <row r="164" spans="1:4" x14ac:dyDescent="0.3">
      <c r="A164" s="32"/>
      <c r="B164" s="30"/>
      <c r="C164" s="56"/>
    </row>
    <row r="165" spans="1:4" x14ac:dyDescent="0.3">
      <c r="A165" s="32"/>
      <c r="B165" s="30"/>
      <c r="C165" s="56"/>
    </row>
    <row r="166" spans="1:4" x14ac:dyDescent="0.3">
      <c r="A166" s="32"/>
      <c r="B166" s="30"/>
      <c r="C166" s="56"/>
    </row>
    <row r="167" spans="1:4" x14ac:dyDescent="0.3">
      <c r="A167" s="32"/>
      <c r="B167" s="30"/>
      <c r="C167" s="56"/>
    </row>
  </sheetData>
  <mergeCells count="60">
    <mergeCell ref="A29:C29"/>
    <mergeCell ref="A35:C35"/>
    <mergeCell ref="A36:C36"/>
    <mergeCell ref="A38:C38"/>
    <mergeCell ref="A39:C39"/>
    <mergeCell ref="A21:C21"/>
    <mergeCell ref="A23:C23"/>
    <mergeCell ref="A25:C25"/>
    <mergeCell ref="A18:C18"/>
    <mergeCell ref="A24:C24"/>
    <mergeCell ref="A1:C2"/>
    <mergeCell ref="E1:E2"/>
    <mergeCell ref="A12:C12"/>
    <mergeCell ref="A15:C15"/>
    <mergeCell ref="A33:C33"/>
    <mergeCell ref="A32:C32"/>
    <mergeCell ref="A8:B8"/>
    <mergeCell ref="A9:C9"/>
    <mergeCell ref="A11:B11"/>
    <mergeCell ref="A14:B14"/>
    <mergeCell ref="A27:C27"/>
    <mergeCell ref="A26:B26"/>
    <mergeCell ref="A30:C30"/>
    <mergeCell ref="A22:B22"/>
    <mergeCell ref="A17:C17"/>
    <mergeCell ref="A19:C19"/>
    <mergeCell ref="A41:C41"/>
    <mergeCell ref="A42:C42"/>
    <mergeCell ref="A44:C44"/>
    <mergeCell ref="A45:C45"/>
    <mergeCell ref="A50:C50"/>
    <mergeCell ref="A46:B46"/>
    <mergeCell ref="A47:B47"/>
    <mergeCell ref="A48:C48"/>
    <mergeCell ref="A51:C51"/>
    <mergeCell ref="A53:C53"/>
    <mergeCell ref="A54:C54"/>
    <mergeCell ref="A56:C56"/>
    <mergeCell ref="A57:C57"/>
    <mergeCell ref="A60:C60"/>
    <mergeCell ref="A62:C62"/>
    <mergeCell ref="A63:C63"/>
    <mergeCell ref="A65:B65"/>
    <mergeCell ref="A64:B64"/>
    <mergeCell ref="A5:B5"/>
    <mergeCell ref="A6:C6"/>
    <mergeCell ref="A99:C99"/>
    <mergeCell ref="A102:C102"/>
    <mergeCell ref="A105:C105"/>
    <mergeCell ref="A84:C84"/>
    <mergeCell ref="A87:C87"/>
    <mergeCell ref="A90:C90"/>
    <mergeCell ref="A93:C93"/>
    <mergeCell ref="A96:C96"/>
    <mergeCell ref="A66:C66"/>
    <mergeCell ref="A68:C68"/>
    <mergeCell ref="A78:C78"/>
    <mergeCell ref="A75:C75"/>
    <mergeCell ref="A81:C81"/>
    <mergeCell ref="A59:C59"/>
  </mergeCells>
  <hyperlinks>
    <hyperlink ref="E1:E2" location="'Menu principal'!A1" display="Menu principal" xr:uid="{143EF4D9-7238-489E-BD8C-523CEFA08F56}"/>
  </hyperlinks>
  <pageMargins left="0.7" right="0.7" top="0.75" bottom="0.75" header="0.3" footer="0.3"/>
  <pageSetup paperSize="9" orientation="portrait" horizontalDpi="30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910C-41F1-4379-87F9-8A8C31A0849D}">
  <dimension ref="A1:Y90"/>
  <sheetViews>
    <sheetView workbookViewId="0">
      <selection activeCell="L1" sqref="L1:L2"/>
    </sheetView>
  </sheetViews>
  <sheetFormatPr baseColWidth="10" defaultRowHeight="14.5" x14ac:dyDescent="0.35"/>
  <cols>
    <col min="3" max="11" width="10.90625" style="1"/>
    <col min="12" max="12" width="15.453125" customWidth="1"/>
    <col min="13" max="25" width="10.90625" style="1"/>
  </cols>
  <sheetData>
    <row r="1" spans="1:13" x14ac:dyDescent="0.35">
      <c r="A1" s="346" t="s">
        <v>159</v>
      </c>
      <c r="B1" s="347"/>
      <c r="K1" s="40"/>
      <c r="L1" s="348" t="s">
        <v>14</v>
      </c>
      <c r="M1" s="2"/>
    </row>
    <row r="2" spans="1:13" x14ac:dyDescent="0.35">
      <c r="A2" s="347"/>
      <c r="B2" s="347"/>
      <c r="K2" s="40"/>
      <c r="L2" s="348"/>
      <c r="M2" s="2"/>
    </row>
    <row r="3" spans="1:13" x14ac:dyDescent="0.35">
      <c r="A3" s="347"/>
      <c r="B3" s="347"/>
      <c r="L3" s="1"/>
    </row>
    <row r="4" spans="1:13" x14ac:dyDescent="0.35">
      <c r="A4" s="347"/>
      <c r="B4" s="347"/>
      <c r="L4" s="1"/>
    </row>
    <row r="5" spans="1:13" x14ac:dyDescent="0.35">
      <c r="A5" s="347"/>
      <c r="B5" s="347"/>
      <c r="L5" s="1"/>
    </row>
    <row r="6" spans="1:13" x14ac:dyDescent="0.35">
      <c r="A6" s="347"/>
      <c r="B6" s="347"/>
      <c r="L6" s="1"/>
    </row>
    <row r="7" spans="1:13" x14ac:dyDescent="0.35">
      <c r="A7" s="347"/>
      <c r="B7" s="347"/>
      <c r="L7" s="1"/>
    </row>
    <row r="8" spans="1:13" x14ac:dyDescent="0.35">
      <c r="A8" s="347"/>
      <c r="B8" s="347"/>
      <c r="L8" s="1"/>
    </row>
    <row r="9" spans="1:13" x14ac:dyDescent="0.35">
      <c r="A9" s="347"/>
      <c r="B9" s="347"/>
      <c r="L9" s="1"/>
    </row>
    <row r="10" spans="1:13" x14ac:dyDescent="0.35">
      <c r="A10" s="347"/>
      <c r="B10" s="347"/>
      <c r="L10" s="1"/>
    </row>
    <row r="11" spans="1:13" s="1" customFormat="1" x14ac:dyDescent="0.35"/>
    <row r="12" spans="1:13" s="1" customFormat="1" x14ac:dyDescent="0.35"/>
    <row r="13" spans="1:13" s="1" customFormat="1" x14ac:dyDescent="0.35"/>
    <row r="14" spans="1:13" s="1" customFormat="1" x14ac:dyDescent="0.35"/>
    <row r="15" spans="1:13" s="1" customFormat="1" x14ac:dyDescent="0.35"/>
    <row r="16" spans="1:13" s="1" customFormat="1" x14ac:dyDescent="0.35"/>
    <row r="17" s="1" customFormat="1" x14ac:dyDescent="0.35"/>
    <row r="18" s="1" customFormat="1" x14ac:dyDescent="0.35"/>
    <row r="19" s="1" customFormat="1" x14ac:dyDescent="0.35"/>
    <row r="20" s="1" customFormat="1" x14ac:dyDescent="0.35"/>
    <row r="21" s="1" customFormat="1" x14ac:dyDescent="0.35"/>
    <row r="22" s="1" customFormat="1" x14ac:dyDescent="0.35"/>
    <row r="23" s="1" customFormat="1" x14ac:dyDescent="0.35"/>
    <row r="24" s="1" customFormat="1" x14ac:dyDescent="0.35"/>
    <row r="25" s="1" customFormat="1" x14ac:dyDescent="0.35"/>
    <row r="26" s="1" customFormat="1" x14ac:dyDescent="0.35"/>
    <row r="27" s="1" customFormat="1" x14ac:dyDescent="0.35"/>
    <row r="28" s="1" customFormat="1" x14ac:dyDescent="0.35"/>
    <row r="29" s="1" customFormat="1" x14ac:dyDescent="0.35"/>
    <row r="30" s="1" customFormat="1" x14ac:dyDescent="0.35"/>
    <row r="31" s="1" customFormat="1" x14ac:dyDescent="0.35"/>
    <row r="32"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sheetData>
  <mergeCells count="2">
    <mergeCell ref="A1:B10"/>
    <mergeCell ref="L1:L2"/>
  </mergeCells>
  <hyperlinks>
    <hyperlink ref="L1:L2" location="'Menu principal'!A1" display="Menu principal" xr:uid="{0416FC01-12A0-46DD-A58B-68D48BB0865D}"/>
  </hyperlinks>
  <pageMargins left="0.7" right="0.7" top="0.75" bottom="0.75" header="0.3" footer="0.3"/>
  <pageSetup paperSize="9" orientation="portrait" horizontalDpi="30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328E-0DA5-4B8B-AFA0-1CB3493A0BA9}">
  <dimension ref="A1:H5"/>
  <sheetViews>
    <sheetView workbookViewId="0">
      <selection activeCell="D17" sqref="D17"/>
    </sheetView>
  </sheetViews>
  <sheetFormatPr baseColWidth="10" defaultRowHeight="14.5" x14ac:dyDescent="0.35"/>
  <cols>
    <col min="3" max="3" width="14.90625" bestFit="1" customWidth="1"/>
    <col min="4" max="4" width="14.90625" customWidth="1"/>
    <col min="5" max="5" width="17.81640625" customWidth="1"/>
  </cols>
  <sheetData>
    <row r="1" spans="1:8" x14ac:dyDescent="0.35">
      <c r="A1" t="s">
        <v>87</v>
      </c>
      <c r="B1" t="s">
        <v>87</v>
      </c>
      <c r="C1" t="s">
        <v>87</v>
      </c>
      <c r="D1" t="s">
        <v>87</v>
      </c>
      <c r="E1" s="5" t="s">
        <v>17</v>
      </c>
      <c r="H1" s="5" t="s">
        <v>3</v>
      </c>
    </row>
    <row r="2" spans="1:8" x14ac:dyDescent="0.35">
      <c r="A2" t="s">
        <v>88</v>
      </c>
      <c r="B2" t="s">
        <v>88</v>
      </c>
      <c r="C2" t="s">
        <v>88</v>
      </c>
      <c r="D2" t="s">
        <v>88</v>
      </c>
      <c r="E2" s="5" t="s">
        <v>4</v>
      </c>
      <c r="H2" s="5" t="s">
        <v>6</v>
      </c>
    </row>
    <row r="3" spans="1:8" x14ac:dyDescent="0.35">
      <c r="C3" t="s">
        <v>442</v>
      </c>
      <c r="D3" t="s">
        <v>444</v>
      </c>
      <c r="E3" s="5" t="s">
        <v>5</v>
      </c>
      <c r="H3" s="5" t="s">
        <v>4</v>
      </c>
    </row>
    <row r="4" spans="1:8" x14ac:dyDescent="0.35">
      <c r="E4" s="5" t="s">
        <v>18</v>
      </c>
      <c r="H4" s="5" t="s">
        <v>5</v>
      </c>
    </row>
    <row r="5" spans="1:8" x14ac:dyDescent="0.35">
      <c r="H5" s="5" t="s">
        <v>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818EC-2323-41D0-AE34-62D592889D54}">
  <sheetPr>
    <tabColor theme="4"/>
  </sheetPr>
  <dimension ref="A1:AM59"/>
  <sheetViews>
    <sheetView topLeftCell="A6" zoomScale="80" zoomScaleNormal="80" workbookViewId="0">
      <selection activeCell="A7" sqref="A7:P26"/>
    </sheetView>
  </sheetViews>
  <sheetFormatPr baseColWidth="10" defaultRowHeight="14.5" x14ac:dyDescent="0.35"/>
  <cols>
    <col min="3" max="3" width="10.90625" customWidth="1"/>
    <col min="5" max="5" width="19.453125" customWidth="1"/>
    <col min="6" max="6" width="15.26953125" customWidth="1"/>
    <col min="7" max="7" width="21.81640625" customWidth="1"/>
    <col min="8" max="8" width="13" customWidth="1"/>
    <col min="9" max="9" width="7.08984375" customWidth="1"/>
    <col min="12" max="12" width="13.1796875" customWidth="1"/>
    <col min="13" max="13" width="19.81640625" customWidth="1"/>
    <col min="15" max="15" width="10.81640625" customWidth="1"/>
    <col min="16" max="16" width="10.81640625" style="1"/>
    <col min="17" max="39" width="10.90625" style="1"/>
  </cols>
  <sheetData>
    <row r="1" spans="1:16" ht="14.5" customHeight="1" x14ac:dyDescent="0.35">
      <c r="A1" s="262"/>
      <c r="B1" s="16"/>
      <c r="C1" s="259"/>
      <c r="D1" s="260"/>
      <c r="E1" s="277" t="s">
        <v>64</v>
      </c>
      <c r="F1" s="277"/>
      <c r="G1" s="277"/>
      <c r="H1" s="277"/>
      <c r="I1" s="277"/>
      <c r="J1" s="277"/>
      <c r="K1" s="277"/>
      <c r="L1" s="277"/>
      <c r="M1" s="261"/>
      <c r="N1" s="285" t="s">
        <v>577</v>
      </c>
      <c r="O1" s="285"/>
      <c r="P1" s="285"/>
    </row>
    <row r="2" spans="1:16" ht="14.5" customHeight="1" x14ac:dyDescent="0.35">
      <c r="A2" s="20"/>
      <c r="B2" s="18"/>
      <c r="C2" s="260"/>
      <c r="D2" s="260"/>
      <c r="E2" s="277"/>
      <c r="F2" s="277"/>
      <c r="G2" s="277"/>
      <c r="H2" s="277"/>
      <c r="I2" s="277"/>
      <c r="J2" s="277"/>
      <c r="K2" s="277"/>
      <c r="L2" s="277"/>
      <c r="M2" s="261"/>
      <c r="N2" s="285"/>
      <c r="O2" s="285"/>
      <c r="P2" s="285"/>
    </row>
    <row r="3" spans="1:16" ht="15.5" customHeight="1" x14ac:dyDescent="0.35">
      <c r="A3" s="20"/>
      <c r="B3" s="18"/>
      <c r="C3" s="18"/>
      <c r="D3" s="18"/>
      <c r="E3" s="18"/>
      <c r="F3" s="18"/>
      <c r="G3" s="18"/>
      <c r="H3" s="102"/>
      <c r="I3" s="102"/>
      <c r="J3" s="102"/>
      <c r="K3" s="102"/>
      <c r="L3" s="102"/>
      <c r="M3" s="102"/>
      <c r="N3" s="285"/>
      <c r="O3" s="285"/>
      <c r="P3" s="285"/>
    </row>
    <row r="4" spans="1:16" s="1" customFormat="1" ht="27.5" customHeight="1" x14ac:dyDescent="0.35">
      <c r="A4" s="13"/>
      <c r="B4" s="13"/>
      <c r="C4" s="13"/>
      <c r="D4" s="13"/>
      <c r="E4" s="13"/>
      <c r="F4" s="13"/>
      <c r="G4" s="13"/>
      <c r="H4" s="257"/>
      <c r="I4" s="257"/>
      <c r="J4" s="257"/>
      <c r="K4" s="257"/>
      <c r="L4" s="257"/>
      <c r="M4" s="257"/>
      <c r="N4" s="258"/>
      <c r="O4" s="258"/>
      <c r="P4" s="258"/>
    </row>
    <row r="5" spans="1:16" s="1" customFormat="1" ht="27.5" customHeight="1" x14ac:dyDescent="0.35">
      <c r="C5" s="287" t="s">
        <v>520</v>
      </c>
      <c r="D5" s="287"/>
      <c r="E5" s="287"/>
      <c r="G5" s="288" t="s">
        <v>521</v>
      </c>
      <c r="H5" s="288"/>
      <c r="I5" s="288"/>
      <c r="K5" s="289" t="s">
        <v>522</v>
      </c>
      <c r="L5" s="289"/>
      <c r="M5" s="289"/>
      <c r="N5" s="256"/>
      <c r="O5" s="256"/>
    </row>
    <row r="6" spans="1:16" s="1" customFormat="1" ht="64.5" customHeight="1" x14ac:dyDescent="0.35">
      <c r="C6" s="290" t="s">
        <v>523</v>
      </c>
      <c r="D6" s="290"/>
      <c r="E6" s="290"/>
      <c r="G6" s="291" t="s">
        <v>525</v>
      </c>
      <c r="H6" s="291"/>
      <c r="I6" s="291"/>
      <c r="K6" s="292" t="s">
        <v>524</v>
      </c>
      <c r="L6" s="292"/>
      <c r="M6" s="292"/>
      <c r="N6" s="256"/>
      <c r="O6" s="256"/>
    </row>
    <row r="7" spans="1:16" ht="11" customHeight="1" x14ac:dyDescent="0.35">
      <c r="A7" s="286" t="s">
        <v>578</v>
      </c>
      <c r="B7" s="286"/>
      <c r="C7" s="286"/>
      <c r="D7" s="286"/>
      <c r="E7" s="286"/>
      <c r="F7" s="286"/>
      <c r="G7" s="286"/>
      <c r="H7" s="286"/>
      <c r="I7" s="286"/>
      <c r="J7" s="286"/>
      <c r="K7" s="286"/>
      <c r="L7" s="286"/>
      <c r="M7" s="286"/>
      <c r="N7" s="286"/>
      <c r="O7" s="286"/>
      <c r="P7" s="286"/>
    </row>
    <row r="8" spans="1:16" ht="14.5" customHeight="1" x14ac:dyDescent="0.35">
      <c r="A8" s="286"/>
      <c r="B8" s="286"/>
      <c r="C8" s="286"/>
      <c r="D8" s="286"/>
      <c r="E8" s="286"/>
      <c r="F8" s="286"/>
      <c r="G8" s="286"/>
      <c r="H8" s="286"/>
      <c r="I8" s="286"/>
      <c r="J8" s="286"/>
      <c r="K8" s="286"/>
      <c r="L8" s="286"/>
      <c r="M8" s="286"/>
      <c r="N8" s="286"/>
      <c r="O8" s="286"/>
      <c r="P8" s="286"/>
    </row>
    <row r="9" spans="1:16" ht="17.5" customHeight="1" x14ac:dyDescent="0.35">
      <c r="A9" s="286"/>
      <c r="B9" s="286"/>
      <c r="C9" s="286"/>
      <c r="D9" s="286"/>
      <c r="E9" s="286"/>
      <c r="F9" s="286"/>
      <c r="G9" s="286"/>
      <c r="H9" s="286"/>
      <c r="I9" s="286"/>
      <c r="J9" s="286"/>
      <c r="K9" s="286"/>
      <c r="L9" s="286"/>
      <c r="M9" s="286"/>
      <c r="N9" s="286"/>
      <c r="O9" s="286"/>
      <c r="P9" s="286"/>
    </row>
    <row r="10" spans="1:16" ht="14.5" customHeight="1" x14ac:dyDescent="0.35">
      <c r="A10" s="286"/>
      <c r="B10" s="286"/>
      <c r="C10" s="286"/>
      <c r="D10" s="286"/>
      <c r="E10" s="286"/>
      <c r="F10" s="286"/>
      <c r="G10" s="286"/>
      <c r="H10" s="286"/>
      <c r="I10" s="286"/>
      <c r="J10" s="286"/>
      <c r="K10" s="286"/>
      <c r="L10" s="286"/>
      <c r="M10" s="286"/>
      <c r="N10" s="286"/>
      <c r="O10" s="286"/>
      <c r="P10" s="286"/>
    </row>
    <row r="11" spans="1:16" ht="14.5" customHeight="1" x14ac:dyDescent="0.35">
      <c r="A11" s="286"/>
      <c r="B11" s="286"/>
      <c r="C11" s="286"/>
      <c r="D11" s="286"/>
      <c r="E11" s="286"/>
      <c r="F11" s="286"/>
      <c r="G11" s="286"/>
      <c r="H11" s="286"/>
      <c r="I11" s="286"/>
      <c r="J11" s="286"/>
      <c r="K11" s="286"/>
      <c r="L11" s="286"/>
      <c r="M11" s="286"/>
      <c r="N11" s="286"/>
      <c r="O11" s="286"/>
      <c r="P11" s="286"/>
    </row>
    <row r="12" spans="1:16" ht="14.5" customHeight="1" x14ac:dyDescent="0.35">
      <c r="A12" s="286"/>
      <c r="B12" s="286"/>
      <c r="C12" s="286"/>
      <c r="D12" s="286"/>
      <c r="E12" s="286"/>
      <c r="F12" s="286"/>
      <c r="G12" s="286"/>
      <c r="H12" s="286"/>
      <c r="I12" s="286"/>
      <c r="J12" s="286"/>
      <c r="K12" s="286"/>
      <c r="L12" s="286"/>
      <c r="M12" s="286"/>
      <c r="N12" s="286"/>
      <c r="O12" s="286"/>
      <c r="P12" s="286"/>
    </row>
    <row r="13" spans="1:16" ht="14.5" customHeight="1" x14ac:dyDescent="0.35">
      <c r="A13" s="286"/>
      <c r="B13" s="286"/>
      <c r="C13" s="286"/>
      <c r="D13" s="286"/>
      <c r="E13" s="286"/>
      <c r="F13" s="286"/>
      <c r="G13" s="286"/>
      <c r="H13" s="286"/>
      <c r="I13" s="286"/>
      <c r="J13" s="286"/>
      <c r="K13" s="286"/>
      <c r="L13" s="286"/>
      <c r="M13" s="286"/>
      <c r="N13" s="286"/>
      <c r="O13" s="286"/>
      <c r="P13" s="286"/>
    </row>
    <row r="14" spans="1:16" ht="14.5" customHeight="1" x14ac:dyDescent="0.35">
      <c r="A14" s="286"/>
      <c r="B14" s="286"/>
      <c r="C14" s="286"/>
      <c r="D14" s="286"/>
      <c r="E14" s="286"/>
      <c r="F14" s="286"/>
      <c r="G14" s="286"/>
      <c r="H14" s="286"/>
      <c r="I14" s="286"/>
      <c r="J14" s="286"/>
      <c r="K14" s="286"/>
      <c r="L14" s="286"/>
      <c r="M14" s="286"/>
      <c r="N14" s="286"/>
      <c r="O14" s="286"/>
      <c r="P14" s="286"/>
    </row>
    <row r="15" spans="1:16" ht="14.5" customHeight="1" x14ac:dyDescent="0.35">
      <c r="A15" s="286"/>
      <c r="B15" s="286"/>
      <c r="C15" s="286"/>
      <c r="D15" s="286"/>
      <c r="E15" s="286"/>
      <c r="F15" s="286"/>
      <c r="G15" s="286"/>
      <c r="H15" s="286"/>
      <c r="I15" s="286"/>
      <c r="J15" s="286"/>
      <c r="K15" s="286"/>
      <c r="L15" s="286"/>
      <c r="M15" s="286"/>
      <c r="N15" s="286"/>
      <c r="O15" s="286"/>
      <c r="P15" s="286"/>
    </row>
    <row r="16" spans="1:16" ht="14.5" customHeight="1" x14ac:dyDescent="0.35">
      <c r="A16" s="286"/>
      <c r="B16" s="286"/>
      <c r="C16" s="286"/>
      <c r="D16" s="286"/>
      <c r="E16" s="286"/>
      <c r="F16" s="286"/>
      <c r="G16" s="286"/>
      <c r="H16" s="286"/>
      <c r="I16" s="286"/>
      <c r="J16" s="286"/>
      <c r="K16" s="286"/>
      <c r="L16" s="286"/>
      <c r="M16" s="286"/>
      <c r="N16" s="286"/>
      <c r="O16" s="286"/>
      <c r="P16" s="286"/>
    </row>
    <row r="17" spans="1:16" ht="14.5" customHeight="1" x14ac:dyDescent="0.35">
      <c r="A17" s="286"/>
      <c r="B17" s="286"/>
      <c r="C17" s="286"/>
      <c r="D17" s="286"/>
      <c r="E17" s="286"/>
      <c r="F17" s="286"/>
      <c r="G17" s="286"/>
      <c r="H17" s="286"/>
      <c r="I17" s="286"/>
      <c r="J17" s="286"/>
      <c r="K17" s="286"/>
      <c r="L17" s="286"/>
      <c r="M17" s="286"/>
      <c r="N17" s="286"/>
      <c r="O17" s="286"/>
      <c r="P17" s="286"/>
    </row>
    <row r="18" spans="1:16" ht="15" customHeight="1" x14ac:dyDescent="0.35">
      <c r="A18" s="286"/>
      <c r="B18" s="286"/>
      <c r="C18" s="286"/>
      <c r="D18" s="286"/>
      <c r="E18" s="286"/>
      <c r="F18" s="286"/>
      <c r="G18" s="286"/>
      <c r="H18" s="286"/>
      <c r="I18" s="286"/>
      <c r="J18" s="286"/>
      <c r="K18" s="286"/>
      <c r="L18" s="286"/>
      <c r="M18" s="286"/>
      <c r="N18" s="286"/>
      <c r="O18" s="286"/>
      <c r="P18" s="286"/>
    </row>
    <row r="19" spans="1:16" ht="14.5" customHeight="1" x14ac:dyDescent="0.35">
      <c r="A19" s="286"/>
      <c r="B19" s="286"/>
      <c r="C19" s="286"/>
      <c r="D19" s="286"/>
      <c r="E19" s="286"/>
      <c r="F19" s="286"/>
      <c r="G19" s="286"/>
      <c r="H19" s="286"/>
      <c r="I19" s="286"/>
      <c r="J19" s="286"/>
      <c r="K19" s="286"/>
      <c r="L19" s="286"/>
      <c r="M19" s="286"/>
      <c r="N19" s="286"/>
      <c r="O19" s="286"/>
      <c r="P19" s="286"/>
    </row>
    <row r="20" spans="1:16" ht="14.5" customHeight="1" x14ac:dyDescent="0.35">
      <c r="A20" s="286"/>
      <c r="B20" s="286"/>
      <c r="C20" s="286"/>
      <c r="D20" s="286"/>
      <c r="E20" s="286"/>
      <c r="F20" s="286"/>
      <c r="G20" s="286"/>
      <c r="H20" s="286"/>
      <c r="I20" s="286"/>
      <c r="J20" s="286"/>
      <c r="K20" s="286"/>
      <c r="L20" s="286"/>
      <c r="M20" s="286"/>
      <c r="N20" s="286"/>
      <c r="O20" s="286"/>
      <c r="P20" s="286"/>
    </row>
    <row r="21" spans="1:16" x14ac:dyDescent="0.35">
      <c r="A21" s="286"/>
      <c r="B21" s="286"/>
      <c r="C21" s="286"/>
      <c r="D21" s="286"/>
      <c r="E21" s="286"/>
      <c r="F21" s="286"/>
      <c r="G21" s="286"/>
      <c r="H21" s="286"/>
      <c r="I21" s="286"/>
      <c r="J21" s="286"/>
      <c r="K21" s="286"/>
      <c r="L21" s="286"/>
      <c r="M21" s="286"/>
      <c r="N21" s="286"/>
      <c r="O21" s="286"/>
      <c r="P21" s="286"/>
    </row>
    <row r="22" spans="1:16" x14ac:dyDescent="0.35">
      <c r="A22" s="286"/>
      <c r="B22" s="286"/>
      <c r="C22" s="286"/>
      <c r="D22" s="286"/>
      <c r="E22" s="286"/>
      <c r="F22" s="286"/>
      <c r="G22" s="286"/>
      <c r="H22" s="286"/>
      <c r="I22" s="286"/>
      <c r="J22" s="286"/>
      <c r="K22" s="286"/>
      <c r="L22" s="286"/>
      <c r="M22" s="286"/>
      <c r="N22" s="286"/>
      <c r="O22" s="286"/>
      <c r="P22" s="286"/>
    </row>
    <row r="23" spans="1:16" ht="14.5" customHeight="1" x14ac:dyDescent="0.35">
      <c r="A23" s="286"/>
      <c r="B23" s="286"/>
      <c r="C23" s="286"/>
      <c r="D23" s="286"/>
      <c r="E23" s="286"/>
      <c r="F23" s="286"/>
      <c r="G23" s="286"/>
      <c r="H23" s="286"/>
      <c r="I23" s="286"/>
      <c r="J23" s="286"/>
      <c r="K23" s="286"/>
      <c r="L23" s="286"/>
      <c r="M23" s="286"/>
      <c r="N23" s="286"/>
      <c r="O23" s="286"/>
      <c r="P23" s="286"/>
    </row>
    <row r="24" spans="1:16" ht="14.5" customHeight="1" x14ac:dyDescent="0.35">
      <c r="A24" s="286"/>
      <c r="B24" s="286"/>
      <c r="C24" s="286"/>
      <c r="D24" s="286"/>
      <c r="E24" s="286"/>
      <c r="F24" s="286"/>
      <c r="G24" s="286"/>
      <c r="H24" s="286"/>
      <c r="I24" s="286"/>
      <c r="J24" s="286"/>
      <c r="K24" s="286"/>
      <c r="L24" s="286"/>
      <c r="M24" s="286"/>
      <c r="N24" s="286"/>
      <c r="O24" s="286"/>
      <c r="P24" s="286"/>
    </row>
    <row r="25" spans="1:16" ht="14.5" customHeight="1" x14ac:dyDescent="0.35">
      <c r="A25" s="286"/>
      <c r="B25" s="286"/>
      <c r="C25" s="286"/>
      <c r="D25" s="286"/>
      <c r="E25" s="286"/>
      <c r="F25" s="286"/>
      <c r="G25" s="286"/>
      <c r="H25" s="286"/>
      <c r="I25" s="286"/>
      <c r="J25" s="286"/>
      <c r="K25" s="286"/>
      <c r="L25" s="286"/>
      <c r="M25" s="286"/>
      <c r="N25" s="286"/>
      <c r="O25" s="286"/>
      <c r="P25" s="286"/>
    </row>
    <row r="26" spans="1:16" ht="14.5" customHeight="1" x14ac:dyDescent="0.35">
      <c r="A26" s="286"/>
      <c r="B26" s="286"/>
      <c r="C26" s="286"/>
      <c r="D26" s="286"/>
      <c r="E26" s="286"/>
      <c r="F26" s="286"/>
      <c r="G26" s="286"/>
      <c r="H26" s="286"/>
      <c r="I26" s="286"/>
      <c r="J26" s="286"/>
      <c r="K26" s="286"/>
      <c r="L26" s="286"/>
      <c r="M26" s="286"/>
      <c r="N26" s="286"/>
      <c r="O26" s="286"/>
      <c r="P26" s="286"/>
    </row>
    <row r="27" spans="1:16" ht="14.5" customHeight="1" x14ac:dyDescent="0.35">
      <c r="A27" s="88"/>
      <c r="B27" s="88"/>
      <c r="C27" s="88"/>
      <c r="D27" s="88"/>
      <c r="E27" s="88"/>
      <c r="F27" s="88"/>
      <c r="G27" s="88"/>
      <c r="H27" s="88"/>
      <c r="I27" s="1"/>
      <c r="J27" s="1"/>
      <c r="K27" s="1"/>
      <c r="L27" s="1"/>
      <c r="M27" s="1"/>
      <c r="N27" s="1"/>
      <c r="O27" s="1"/>
    </row>
    <row r="28" spans="1:16" ht="14.5" customHeight="1" x14ac:dyDescent="0.35">
      <c r="A28" s="88"/>
      <c r="B28" s="88"/>
      <c r="C28" s="88"/>
      <c r="D28" s="88"/>
      <c r="E28" s="88"/>
      <c r="F28" s="88"/>
      <c r="G28" s="88"/>
      <c r="H28" s="88"/>
      <c r="I28" s="1"/>
      <c r="J28" s="1"/>
      <c r="K28" s="1"/>
      <c r="L28" s="1"/>
      <c r="M28" s="1"/>
      <c r="N28" s="1"/>
      <c r="O28" s="1"/>
    </row>
    <row r="29" spans="1:16" x14ac:dyDescent="0.35">
      <c r="A29" s="1"/>
      <c r="B29" s="1"/>
      <c r="C29" s="1"/>
      <c r="D29" s="1"/>
      <c r="E29" s="1"/>
      <c r="F29" s="1"/>
      <c r="G29" s="1"/>
      <c r="H29" s="1"/>
      <c r="I29" s="1"/>
      <c r="J29" s="1"/>
      <c r="K29" s="1"/>
      <c r="L29" s="1"/>
      <c r="M29" s="1"/>
      <c r="N29" s="1"/>
      <c r="O29" s="1"/>
    </row>
    <row r="30" spans="1:16" x14ac:dyDescent="0.35">
      <c r="A30" s="1"/>
      <c r="B30" s="1"/>
      <c r="C30" s="1"/>
      <c r="D30" s="1"/>
      <c r="E30" s="1"/>
      <c r="F30" s="1"/>
      <c r="G30" s="1"/>
      <c r="H30" s="1"/>
      <c r="I30" s="1"/>
      <c r="J30" s="1"/>
      <c r="K30" s="1"/>
      <c r="L30" s="1"/>
      <c r="M30" s="1"/>
      <c r="N30" s="1"/>
      <c r="O30" s="1"/>
    </row>
    <row r="31" spans="1:16" x14ac:dyDescent="0.35">
      <c r="A31" s="1"/>
      <c r="B31" s="1"/>
      <c r="C31" s="1"/>
      <c r="D31" s="1"/>
      <c r="E31" s="1"/>
      <c r="F31" s="1"/>
      <c r="G31" s="1"/>
      <c r="H31" s="1"/>
      <c r="I31" s="1"/>
      <c r="J31" s="1"/>
      <c r="K31" s="1"/>
      <c r="L31" s="1"/>
      <c r="M31" s="1"/>
      <c r="N31" s="1"/>
      <c r="O31" s="1"/>
    </row>
    <row r="32" spans="1:16"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1"/>
      <c r="B38" s="1"/>
      <c r="C38" s="1"/>
      <c r="D38" s="1"/>
      <c r="E38" s="1"/>
      <c r="F38" s="1"/>
      <c r="G38" s="1"/>
      <c r="H38" s="1"/>
      <c r="I38" s="1"/>
      <c r="J38" s="1"/>
      <c r="K38" s="1"/>
      <c r="L38" s="1"/>
      <c r="M38" s="1"/>
      <c r="N38" s="1"/>
      <c r="O38" s="1"/>
    </row>
    <row r="39" spans="1:15" x14ac:dyDescent="0.35">
      <c r="A39" s="1"/>
      <c r="B39" s="1"/>
      <c r="C39" s="1"/>
      <c r="D39" s="1"/>
      <c r="E39" s="1"/>
      <c r="F39" s="1"/>
      <c r="G39" s="1"/>
      <c r="H39" s="1"/>
      <c r="I39" s="1"/>
      <c r="J39" s="1"/>
      <c r="K39" s="1"/>
      <c r="L39" s="1"/>
      <c r="M39" s="1"/>
    </row>
    <row r="40" spans="1:15" x14ac:dyDescent="0.35">
      <c r="A40" s="1"/>
      <c r="B40" s="1"/>
      <c r="C40" s="1"/>
      <c r="D40" s="1"/>
      <c r="E40" s="1"/>
      <c r="F40" s="1"/>
      <c r="G40" s="1"/>
      <c r="H40" s="1"/>
      <c r="I40" s="1"/>
      <c r="J40" s="1"/>
      <c r="K40" s="1"/>
      <c r="L40" s="1"/>
      <c r="M40" s="1"/>
    </row>
    <row r="41" spans="1:15" x14ac:dyDescent="0.35">
      <c r="A41" s="1"/>
      <c r="B41" s="1"/>
      <c r="C41" s="1"/>
      <c r="D41" s="1"/>
      <c r="E41" s="1"/>
      <c r="F41" s="1"/>
      <c r="G41" s="1"/>
      <c r="H41" s="1"/>
      <c r="I41" s="1"/>
      <c r="J41" s="1"/>
      <c r="K41" s="1"/>
      <c r="L41" s="1"/>
      <c r="M41" s="1"/>
    </row>
    <row r="42" spans="1:15" x14ac:dyDescent="0.35">
      <c r="A42" s="1"/>
      <c r="B42" s="1"/>
      <c r="C42" s="1"/>
      <c r="D42" s="1"/>
      <c r="E42" s="1"/>
      <c r="F42" s="1"/>
      <c r="G42" s="1"/>
      <c r="H42" s="1"/>
      <c r="I42" s="1"/>
      <c r="J42" s="1"/>
      <c r="K42" s="1"/>
      <c r="L42" s="1"/>
      <c r="M42" s="1"/>
    </row>
    <row r="43" spans="1:15" x14ac:dyDescent="0.35">
      <c r="A43" s="1"/>
      <c r="B43" s="1"/>
      <c r="C43" s="1"/>
      <c r="D43" s="1"/>
      <c r="E43" s="1"/>
      <c r="F43" s="1"/>
      <c r="G43" s="1"/>
      <c r="H43" s="1"/>
      <c r="I43" s="1"/>
      <c r="J43" s="1"/>
      <c r="K43" s="1"/>
      <c r="L43" s="1"/>
      <c r="M43" s="1"/>
    </row>
    <row r="44" spans="1:15" x14ac:dyDescent="0.35">
      <c r="A44" s="1"/>
      <c r="B44" s="1"/>
      <c r="C44" s="1"/>
      <c r="D44" s="1"/>
      <c r="E44" s="1"/>
      <c r="F44" s="1"/>
      <c r="G44" s="1"/>
      <c r="H44" s="1"/>
      <c r="I44" s="1"/>
      <c r="J44" s="1"/>
      <c r="K44" s="1"/>
      <c r="L44" s="1"/>
      <c r="M44" s="1"/>
    </row>
    <row r="45" spans="1:15" x14ac:dyDescent="0.35">
      <c r="A45" s="1"/>
      <c r="B45" s="1"/>
      <c r="C45" s="1"/>
      <c r="D45" s="1"/>
      <c r="E45" s="1"/>
      <c r="F45" s="1"/>
      <c r="G45" s="1"/>
      <c r="H45" s="1"/>
      <c r="I45" s="1"/>
      <c r="J45" s="1"/>
      <c r="K45" s="1"/>
      <c r="L45" s="1"/>
      <c r="M45" s="1"/>
    </row>
    <row r="46" spans="1:15" x14ac:dyDescent="0.35">
      <c r="A46" s="1"/>
      <c r="B46" s="1"/>
      <c r="C46" s="1"/>
      <c r="D46" s="1"/>
      <c r="E46" s="1"/>
      <c r="F46" s="1"/>
      <c r="G46" s="1"/>
      <c r="H46" s="1"/>
      <c r="I46" s="1"/>
      <c r="J46" s="1"/>
      <c r="K46" s="1"/>
      <c r="L46" s="1"/>
      <c r="M46" s="1"/>
    </row>
    <row r="47" spans="1:15" x14ac:dyDescent="0.35">
      <c r="A47" s="1"/>
      <c r="B47" s="1"/>
      <c r="C47" s="1"/>
      <c r="D47" s="1"/>
      <c r="E47" s="1"/>
      <c r="F47" s="1"/>
      <c r="G47" s="1"/>
      <c r="H47" s="1"/>
      <c r="I47" s="1"/>
      <c r="J47" s="1"/>
      <c r="K47" s="1"/>
      <c r="L47" s="1"/>
      <c r="M47" s="1"/>
    </row>
    <row r="48" spans="1:15" x14ac:dyDescent="0.35">
      <c r="A48" s="1"/>
      <c r="B48" s="1"/>
      <c r="C48" s="1"/>
      <c r="D48" s="1"/>
      <c r="E48" s="1"/>
      <c r="F48" s="1"/>
      <c r="G48" s="1"/>
      <c r="H48" s="1"/>
      <c r="I48" s="1"/>
      <c r="J48" s="1"/>
      <c r="K48" s="1"/>
      <c r="L48" s="1"/>
      <c r="M48" s="1"/>
    </row>
    <row r="49" spans="1:13" x14ac:dyDescent="0.35">
      <c r="A49" s="1"/>
      <c r="B49" s="1"/>
      <c r="C49" s="1"/>
      <c r="D49" s="1"/>
      <c r="E49" s="1"/>
      <c r="F49" s="1"/>
      <c r="G49" s="1"/>
      <c r="H49" s="1"/>
      <c r="I49" s="1"/>
      <c r="J49" s="1"/>
      <c r="K49" s="1"/>
      <c r="L49" s="1"/>
      <c r="M49" s="1"/>
    </row>
    <row r="50" spans="1:13" x14ac:dyDescent="0.35">
      <c r="A50" s="1"/>
      <c r="B50" s="1"/>
      <c r="C50" s="1"/>
      <c r="D50" s="1"/>
      <c r="E50" s="1"/>
      <c r="F50" s="1"/>
      <c r="G50" s="1"/>
      <c r="H50" s="1"/>
      <c r="I50" s="1"/>
      <c r="J50" s="1"/>
      <c r="K50" s="1"/>
      <c r="L50" s="1"/>
      <c r="M50" s="1"/>
    </row>
    <row r="51" spans="1:13" x14ac:dyDescent="0.35">
      <c r="A51" s="1"/>
      <c r="B51" s="1"/>
      <c r="C51" s="1"/>
      <c r="D51" s="1"/>
      <c r="E51" s="1"/>
      <c r="F51" s="1"/>
      <c r="G51" s="1"/>
      <c r="H51" s="1"/>
      <c r="I51" s="1"/>
      <c r="J51" s="1"/>
      <c r="K51" s="1"/>
      <c r="L51" s="1"/>
      <c r="M51" s="1"/>
    </row>
    <row r="52" spans="1:13" x14ac:dyDescent="0.35">
      <c r="A52" s="1"/>
      <c r="B52" s="1"/>
      <c r="C52" s="1"/>
      <c r="D52" s="1"/>
      <c r="E52" s="1"/>
      <c r="F52" s="1"/>
      <c r="G52" s="1"/>
      <c r="H52" s="1"/>
      <c r="I52" s="1"/>
      <c r="J52" s="1"/>
      <c r="K52" s="1"/>
      <c r="L52" s="1"/>
      <c r="M52" s="1"/>
    </row>
    <row r="53" spans="1:13" x14ac:dyDescent="0.35">
      <c r="A53" s="1"/>
      <c r="B53" s="1"/>
      <c r="C53" s="1"/>
      <c r="D53" s="1"/>
      <c r="E53" s="1"/>
      <c r="F53" s="1"/>
      <c r="G53" s="1"/>
      <c r="H53" s="1"/>
      <c r="I53" s="1"/>
      <c r="J53" s="1"/>
      <c r="K53" s="1"/>
      <c r="L53" s="1"/>
      <c r="M53" s="1"/>
    </row>
    <row r="54" spans="1:13" x14ac:dyDescent="0.35">
      <c r="A54" s="1"/>
      <c r="B54" s="1"/>
      <c r="C54" s="1"/>
      <c r="D54" s="1"/>
      <c r="E54" s="1"/>
      <c r="F54" s="1"/>
      <c r="G54" s="1"/>
      <c r="H54" s="1"/>
      <c r="I54" s="1"/>
      <c r="J54" s="1"/>
      <c r="K54" s="1"/>
      <c r="L54" s="1"/>
      <c r="M54" s="1"/>
    </row>
    <row r="55" spans="1:13" x14ac:dyDescent="0.35">
      <c r="A55" s="1"/>
      <c r="B55" s="1"/>
      <c r="C55" s="1"/>
      <c r="D55" s="1"/>
      <c r="E55" s="1"/>
      <c r="F55" s="1"/>
      <c r="G55" s="1"/>
      <c r="H55" s="1"/>
      <c r="I55" s="1"/>
      <c r="J55" s="1"/>
      <c r="K55" s="1"/>
      <c r="L55" s="1"/>
      <c r="M55" s="1"/>
    </row>
    <row r="56" spans="1:13" x14ac:dyDescent="0.35">
      <c r="A56" s="1"/>
      <c r="B56" s="1"/>
      <c r="C56" s="1"/>
      <c r="D56" s="1"/>
      <c r="E56" s="1"/>
      <c r="F56" s="1"/>
      <c r="G56" s="1"/>
      <c r="H56" s="1"/>
      <c r="I56" s="1"/>
      <c r="J56" s="1"/>
      <c r="K56" s="1"/>
      <c r="L56" s="1"/>
      <c r="M56" s="1"/>
    </row>
    <row r="57" spans="1:13" x14ac:dyDescent="0.35">
      <c r="A57" s="1"/>
      <c r="B57" s="1"/>
      <c r="C57" s="1"/>
      <c r="D57" s="1"/>
      <c r="E57" s="1"/>
      <c r="F57" s="1"/>
      <c r="G57" s="1"/>
      <c r="H57" s="1"/>
      <c r="I57" s="1"/>
      <c r="K57" s="1"/>
      <c r="L57" s="1"/>
      <c r="M57" s="1"/>
    </row>
    <row r="58" spans="1:13" x14ac:dyDescent="0.35">
      <c r="A58" s="1"/>
      <c r="B58" s="1"/>
      <c r="C58" s="1"/>
      <c r="D58" s="1"/>
      <c r="E58" s="1"/>
      <c r="F58" s="1"/>
      <c r="G58" s="1"/>
      <c r="H58" s="1"/>
      <c r="I58" s="1"/>
      <c r="K58" s="1"/>
      <c r="L58" s="1"/>
      <c r="M58" s="1"/>
    </row>
    <row r="59" spans="1:13" x14ac:dyDescent="0.35">
      <c r="A59" s="1"/>
      <c r="B59" s="1"/>
      <c r="C59" s="1"/>
      <c r="D59" s="1"/>
      <c r="E59" s="1"/>
      <c r="F59" s="1"/>
      <c r="G59" s="1"/>
      <c r="H59" s="1"/>
      <c r="I59" s="1"/>
      <c r="K59" s="1"/>
      <c r="L59" s="1"/>
      <c r="M59" s="1"/>
    </row>
  </sheetData>
  <mergeCells count="9">
    <mergeCell ref="N1:P3"/>
    <mergeCell ref="E1:L2"/>
    <mergeCell ref="A7:P26"/>
    <mergeCell ref="C5:E5"/>
    <mergeCell ref="G5:I5"/>
    <mergeCell ref="K5:M5"/>
    <mergeCell ref="C6:E6"/>
    <mergeCell ref="G6:I6"/>
    <mergeCell ref="K6:M6"/>
  </mergeCells>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1FAE5-AFEF-4567-A844-FDC6BD96DC42}">
  <dimension ref="A1:G178"/>
  <sheetViews>
    <sheetView tabSelected="1" zoomScale="90" zoomScaleNormal="90" workbookViewId="0">
      <pane ySplit="4" topLeftCell="A5" activePane="bottomLeft" state="frozen"/>
      <selection pane="bottomLeft" activeCell="B10" sqref="B10"/>
    </sheetView>
  </sheetViews>
  <sheetFormatPr baseColWidth="10" defaultColWidth="10.81640625" defaultRowHeight="13" x14ac:dyDescent="0.3"/>
  <cols>
    <col min="1" max="1" width="4.453125" style="39" customWidth="1"/>
    <col min="2" max="2" width="133.36328125" style="31" customWidth="1"/>
    <col min="3" max="3" width="19.81640625" style="59" customWidth="1"/>
    <col min="4" max="4" width="10.81640625" style="31"/>
    <col min="5" max="5" width="13.6328125" style="7" customWidth="1"/>
    <col min="6" max="16384" width="10.81640625" style="7"/>
  </cols>
  <sheetData>
    <row r="1" spans="1:7" s="2" customFormat="1" ht="14.5" x14ac:dyDescent="0.35">
      <c r="A1" s="293" t="s">
        <v>179</v>
      </c>
      <c r="B1" s="293"/>
      <c r="C1" s="293"/>
      <c r="D1" s="40"/>
      <c r="E1" s="294" t="s">
        <v>14</v>
      </c>
    </row>
    <row r="2" spans="1:7" s="2" customFormat="1" ht="14.5" x14ac:dyDescent="0.35">
      <c r="A2" s="293"/>
      <c r="B2" s="293"/>
      <c r="C2" s="293"/>
      <c r="D2" s="40"/>
      <c r="E2" s="294"/>
    </row>
    <row r="3" spans="1:7" s="2" customFormat="1" ht="14.5" x14ac:dyDescent="0.35">
      <c r="A3" s="48"/>
      <c r="B3" s="26"/>
      <c r="C3" s="55"/>
      <c r="D3" s="25"/>
    </row>
    <row r="4" spans="1:7" s="41" customFormat="1" ht="18" x14ac:dyDescent="0.7">
      <c r="A4" s="114" t="s">
        <v>70</v>
      </c>
      <c r="B4" s="108" t="s">
        <v>118</v>
      </c>
      <c r="C4" s="114" t="s">
        <v>114</v>
      </c>
    </row>
    <row r="5" spans="1:7" s="45" customFormat="1" ht="12.5" customHeight="1" x14ac:dyDescent="0.7">
      <c r="A5" s="43"/>
      <c r="B5" s="105"/>
      <c r="C5" s="82"/>
    </row>
    <row r="6" spans="1:7" s="52" customFormat="1" ht="23.5" customHeight="1" x14ac:dyDescent="0.35">
      <c r="A6" s="106" t="s">
        <v>186</v>
      </c>
      <c r="B6" s="51" t="s">
        <v>180</v>
      </c>
      <c r="C6" s="109"/>
    </row>
    <row r="7" spans="1:7" s="52" customFormat="1" ht="13.5" customHeight="1" x14ac:dyDescent="0.35">
      <c r="A7" s="112"/>
      <c r="B7" s="54"/>
      <c r="C7" s="57"/>
    </row>
    <row r="8" spans="1:7" s="4" customFormat="1" ht="24.5" customHeight="1" x14ac:dyDescent="0.3">
      <c r="A8" s="106" t="s">
        <v>187</v>
      </c>
      <c r="B8" s="32" t="s">
        <v>455</v>
      </c>
      <c r="C8" s="232"/>
      <c r="D8" s="28"/>
    </row>
    <row r="9" spans="1:7" s="4" customFormat="1" ht="13.5" customHeight="1" x14ac:dyDescent="0.3">
      <c r="A9" s="50"/>
      <c r="B9" s="91" t="s">
        <v>167</v>
      </c>
      <c r="C9" s="109"/>
      <c r="D9" s="5"/>
      <c r="E9" s="6"/>
      <c r="F9" s="5"/>
      <c r="G9" s="5"/>
    </row>
    <row r="10" spans="1:7" s="4" customFormat="1" ht="39" x14ac:dyDescent="0.3">
      <c r="A10" s="50"/>
      <c r="B10" s="89" t="s">
        <v>579</v>
      </c>
      <c r="C10" s="90"/>
      <c r="D10" s="5"/>
      <c r="E10" s="6"/>
      <c r="F10" s="5"/>
      <c r="G10" s="5"/>
    </row>
    <row r="11" spans="1:7" s="4" customFormat="1" x14ac:dyDescent="0.3">
      <c r="A11" s="50"/>
      <c r="B11" s="64"/>
      <c r="C11" s="90"/>
      <c r="D11" s="5"/>
      <c r="E11" s="6"/>
      <c r="F11" s="5"/>
      <c r="G11" s="5"/>
    </row>
    <row r="12" spans="1:7" s="4" customFormat="1" ht="13.5" customHeight="1" x14ac:dyDescent="0.3">
      <c r="A12" s="50"/>
      <c r="B12" s="91" t="s">
        <v>168</v>
      </c>
      <c r="C12" s="109"/>
      <c r="D12" s="5"/>
      <c r="E12" s="6"/>
      <c r="F12" s="5"/>
      <c r="G12" s="5"/>
    </row>
    <row r="13" spans="1:7" s="4" customFormat="1" ht="39" x14ac:dyDescent="0.3">
      <c r="A13" s="50"/>
      <c r="B13" s="92" t="s">
        <v>232</v>
      </c>
      <c r="C13" s="90"/>
      <c r="D13" s="5"/>
      <c r="E13" s="6"/>
      <c r="F13" s="5"/>
      <c r="G13" s="5"/>
    </row>
    <row r="14" spans="1:7" s="4" customFormat="1" x14ac:dyDescent="0.3">
      <c r="A14" s="50"/>
      <c r="B14" s="92"/>
      <c r="C14" s="90"/>
      <c r="D14" s="5"/>
      <c r="E14" s="6"/>
      <c r="F14" s="5"/>
      <c r="G14" s="5"/>
    </row>
    <row r="15" spans="1:7" s="4" customFormat="1" ht="12.5" customHeight="1" x14ac:dyDescent="0.3">
      <c r="A15" s="50"/>
      <c r="B15" s="95" t="s">
        <v>450</v>
      </c>
      <c r="C15" s="109"/>
      <c r="D15" s="5"/>
      <c r="E15" s="5"/>
      <c r="F15" s="5"/>
      <c r="G15" s="5"/>
    </row>
    <row r="16" spans="1:7" s="3" customFormat="1" x14ac:dyDescent="0.3">
      <c r="A16" s="50"/>
      <c r="B16" s="233" t="s">
        <v>451</v>
      </c>
      <c r="C16" s="90"/>
      <c r="D16" s="5"/>
      <c r="E16" s="5"/>
      <c r="F16" s="5"/>
      <c r="G16" s="5"/>
    </row>
    <row r="17" spans="1:7" s="3" customFormat="1" x14ac:dyDescent="0.3">
      <c r="A17" s="50"/>
      <c r="B17" s="92"/>
      <c r="C17" s="90"/>
      <c r="D17" s="5"/>
      <c r="E17" s="5"/>
      <c r="F17" s="5"/>
      <c r="G17" s="5"/>
    </row>
    <row r="18" spans="1:7" s="4" customFormat="1" ht="12.5" customHeight="1" x14ac:dyDescent="0.3">
      <c r="A18" s="50"/>
      <c r="B18" s="94" t="s">
        <v>527</v>
      </c>
      <c r="C18" s="109"/>
      <c r="D18" s="5"/>
      <c r="E18" s="5"/>
      <c r="F18" s="5"/>
      <c r="G18" s="5"/>
    </row>
    <row r="19" spans="1:7" s="3" customFormat="1" ht="35.5" customHeight="1" x14ac:dyDescent="0.3">
      <c r="A19" s="50"/>
      <c r="B19" s="93" t="s">
        <v>580</v>
      </c>
      <c r="C19" s="90"/>
      <c r="D19" s="5"/>
      <c r="E19" s="5"/>
      <c r="F19" s="5"/>
      <c r="G19" s="5"/>
    </row>
    <row r="20" spans="1:7" s="3" customFormat="1" x14ac:dyDescent="0.3">
      <c r="A20" s="50"/>
      <c r="B20" s="95" t="s">
        <v>559</v>
      </c>
      <c r="C20" s="109"/>
    </row>
    <row r="21" spans="1:7" s="3" customFormat="1" x14ac:dyDescent="0.3">
      <c r="A21" s="50"/>
      <c r="B21" s="93" t="s">
        <v>277</v>
      </c>
      <c r="C21" s="96"/>
    </row>
    <row r="22" spans="1:7" s="3" customFormat="1" x14ac:dyDescent="0.3">
      <c r="A22" s="32"/>
      <c r="B22" s="93"/>
      <c r="C22" s="96"/>
    </row>
    <row r="23" spans="1:7" s="3" customFormat="1" ht="13" customHeight="1" x14ac:dyDescent="0.3">
      <c r="A23" s="32"/>
      <c r="B23" s="103" t="s">
        <v>452</v>
      </c>
      <c r="C23" s="109"/>
    </row>
    <row r="24" spans="1:7" s="3" customFormat="1" x14ac:dyDescent="0.3">
      <c r="A24" s="32"/>
      <c r="B24" s="93"/>
      <c r="C24" s="104"/>
    </row>
    <row r="25" spans="1:7" s="3" customFormat="1" x14ac:dyDescent="0.3">
      <c r="A25" s="50"/>
      <c r="B25" s="95" t="s">
        <v>453</v>
      </c>
      <c r="C25" s="109"/>
    </row>
    <row r="26" spans="1:7" s="3" customFormat="1" ht="26" x14ac:dyDescent="0.3">
      <c r="A26" s="32"/>
      <c r="B26" s="93" t="s">
        <v>276</v>
      </c>
      <c r="C26" s="96"/>
    </row>
    <row r="27" spans="1:7" s="3" customFormat="1" x14ac:dyDescent="0.3">
      <c r="A27" s="32"/>
      <c r="B27" s="93"/>
      <c r="C27" s="96"/>
    </row>
    <row r="28" spans="1:7" s="3" customFormat="1" x14ac:dyDescent="0.3">
      <c r="A28" s="50"/>
      <c r="B28" s="95" t="s">
        <v>471</v>
      </c>
      <c r="C28" s="109"/>
    </row>
    <row r="29" spans="1:7" s="3" customFormat="1" x14ac:dyDescent="0.3">
      <c r="A29" s="32"/>
      <c r="B29" s="93" t="s">
        <v>454</v>
      </c>
      <c r="C29" s="96"/>
    </row>
    <row r="30" spans="1:7" s="3" customFormat="1" x14ac:dyDescent="0.3">
      <c r="A30" s="32"/>
      <c r="B30" s="93"/>
      <c r="C30" s="56"/>
      <c r="D30" s="30"/>
    </row>
    <row r="31" spans="1:7" s="4" customFormat="1" ht="24.5" customHeight="1" x14ac:dyDescent="0.3">
      <c r="A31" s="106" t="s">
        <v>188</v>
      </c>
      <c r="B31" s="32" t="s">
        <v>528</v>
      </c>
      <c r="C31" s="96"/>
      <c r="D31" s="28"/>
    </row>
    <row r="32" spans="1:7" s="4" customFormat="1" ht="13.5" customHeight="1" x14ac:dyDescent="0.3">
      <c r="A32" s="50"/>
      <c r="B32" s="349" t="s">
        <v>169</v>
      </c>
      <c r="C32" s="109"/>
      <c r="D32" s="5"/>
      <c r="E32" s="6"/>
      <c r="F32" s="5"/>
      <c r="G32" s="5"/>
    </row>
    <row r="33" spans="1:7" s="4" customFormat="1" x14ac:dyDescent="0.3">
      <c r="A33" s="50"/>
      <c r="B33" s="89" t="s">
        <v>526</v>
      </c>
      <c r="C33" s="90"/>
      <c r="D33" s="5"/>
      <c r="E33" s="6"/>
      <c r="F33" s="5"/>
      <c r="G33" s="5"/>
    </row>
    <row r="34" spans="1:7" s="4" customFormat="1" x14ac:dyDescent="0.3">
      <c r="A34" s="50"/>
      <c r="B34" s="64"/>
      <c r="C34" s="90"/>
      <c r="D34" s="5"/>
      <c r="E34" s="6"/>
      <c r="F34" s="5"/>
      <c r="G34" s="5"/>
    </row>
    <row r="35" spans="1:7" s="4" customFormat="1" ht="12.5" customHeight="1" x14ac:dyDescent="0.3">
      <c r="A35" s="50"/>
      <c r="B35" s="100" t="s">
        <v>566</v>
      </c>
      <c r="C35" s="109"/>
      <c r="D35" s="5"/>
      <c r="E35" s="5"/>
      <c r="F35" s="5"/>
      <c r="G35" s="5"/>
    </row>
    <row r="36" spans="1:7" s="3" customFormat="1" ht="12" customHeight="1" x14ac:dyDescent="0.3">
      <c r="A36" s="50"/>
      <c r="B36" s="93" t="s">
        <v>230</v>
      </c>
      <c r="C36" s="90"/>
      <c r="D36" s="5"/>
      <c r="E36" s="5"/>
      <c r="F36" s="5"/>
      <c r="G36" s="5"/>
    </row>
    <row r="37" spans="1:7" s="3" customFormat="1" ht="11.5" customHeight="1" x14ac:dyDescent="0.3">
      <c r="A37" s="50"/>
      <c r="C37" s="96"/>
    </row>
    <row r="38" spans="1:7" s="3" customFormat="1" x14ac:dyDescent="0.3">
      <c r="A38" s="50"/>
      <c r="B38" s="100" t="s">
        <v>567</v>
      </c>
      <c r="C38" s="109"/>
    </row>
    <row r="39" spans="1:7" s="3" customFormat="1" ht="26" x14ac:dyDescent="0.3">
      <c r="A39" s="32"/>
      <c r="B39" s="98" t="s">
        <v>560</v>
      </c>
      <c r="C39" s="96"/>
    </row>
    <row r="40" spans="1:7" s="3" customFormat="1" x14ac:dyDescent="0.3">
      <c r="A40" s="32"/>
      <c r="B40" s="30"/>
      <c r="C40" s="56"/>
      <c r="D40" s="30"/>
    </row>
    <row r="41" spans="1:7" s="3" customFormat="1" x14ac:dyDescent="0.3">
      <c r="A41" s="32"/>
      <c r="B41" s="263" t="s">
        <v>581</v>
      </c>
      <c r="C41" s="109"/>
      <c r="D41" s="30"/>
    </row>
    <row r="42" spans="1:7" s="3" customFormat="1" x14ac:dyDescent="0.3">
      <c r="A42" s="32"/>
      <c r="B42" s="98" t="s">
        <v>582</v>
      </c>
      <c r="C42" s="96"/>
      <c r="D42" s="30"/>
    </row>
    <row r="43" spans="1:7" s="3" customFormat="1" x14ac:dyDescent="0.3">
      <c r="A43" s="32"/>
      <c r="B43" s="98"/>
      <c r="C43" s="96"/>
      <c r="D43" s="30"/>
    </row>
    <row r="44" spans="1:7" s="3" customFormat="1" x14ac:dyDescent="0.3">
      <c r="A44" s="32"/>
      <c r="B44" s="254" t="s">
        <v>568</v>
      </c>
      <c r="C44" s="109"/>
      <c r="D44" s="30"/>
    </row>
    <row r="45" spans="1:7" s="3" customFormat="1" ht="39" x14ac:dyDescent="0.3">
      <c r="A45" s="32"/>
      <c r="B45" s="98" t="s">
        <v>529</v>
      </c>
    </row>
    <row r="46" spans="1:7" s="3" customFormat="1" x14ac:dyDescent="0.3">
      <c r="A46" s="32"/>
      <c r="B46" s="98"/>
    </row>
    <row r="47" spans="1:7" s="3" customFormat="1" x14ac:dyDescent="0.3">
      <c r="A47" s="32"/>
      <c r="B47" s="101" t="s">
        <v>583</v>
      </c>
      <c r="C47" s="109"/>
      <c r="D47" s="30"/>
    </row>
    <row r="48" spans="1:7" s="3" customFormat="1" x14ac:dyDescent="0.3">
      <c r="A48" s="32"/>
      <c r="B48" s="275" t="s">
        <v>584</v>
      </c>
      <c r="C48" s="96"/>
      <c r="D48" s="30"/>
    </row>
    <row r="49" spans="1:4" s="3" customFormat="1" x14ac:dyDescent="0.3">
      <c r="A49" s="32"/>
      <c r="B49" s="30"/>
      <c r="C49" s="56"/>
      <c r="D49" s="30"/>
    </row>
    <row r="50" spans="1:4" s="3" customFormat="1" x14ac:dyDescent="0.3">
      <c r="A50" s="32"/>
      <c r="B50" s="255" t="s">
        <v>569</v>
      </c>
      <c r="C50" s="109"/>
      <c r="D50" s="30"/>
    </row>
    <row r="51" spans="1:4" s="3" customFormat="1" ht="26" x14ac:dyDescent="0.3">
      <c r="A51" s="32"/>
      <c r="B51" s="98" t="s">
        <v>558</v>
      </c>
      <c r="C51" s="96"/>
      <c r="D51" s="30"/>
    </row>
    <row r="52" spans="1:4" s="3" customFormat="1" x14ac:dyDescent="0.3">
      <c r="A52" s="32"/>
      <c r="B52" s="30"/>
      <c r="C52" s="56"/>
      <c r="D52" s="30"/>
    </row>
    <row r="53" spans="1:4" s="3" customFormat="1" x14ac:dyDescent="0.3">
      <c r="A53" s="32"/>
      <c r="B53" s="255" t="s">
        <v>570</v>
      </c>
      <c r="C53" s="109"/>
      <c r="D53" s="30"/>
    </row>
    <row r="54" spans="1:4" s="3" customFormat="1" x14ac:dyDescent="0.3">
      <c r="A54" s="32"/>
      <c r="B54" s="99" t="s">
        <v>585</v>
      </c>
      <c r="C54" s="96"/>
      <c r="D54" s="30"/>
    </row>
    <row r="55" spans="1:4" s="3" customFormat="1" x14ac:dyDescent="0.3">
      <c r="A55" s="32"/>
      <c r="B55" s="99"/>
      <c r="C55" s="96"/>
      <c r="D55" s="30"/>
    </row>
    <row r="56" spans="1:4" s="3" customFormat="1" x14ac:dyDescent="0.3">
      <c r="A56" s="32"/>
      <c r="B56" s="103" t="s">
        <v>571</v>
      </c>
      <c r="C56" s="109"/>
      <c r="D56" s="30"/>
    </row>
    <row r="57" spans="1:4" s="3" customFormat="1" ht="26" x14ac:dyDescent="0.3">
      <c r="A57" s="32"/>
      <c r="B57" s="98" t="s">
        <v>231</v>
      </c>
      <c r="C57" s="96"/>
      <c r="D57" s="30"/>
    </row>
    <row r="58" spans="1:4" s="3" customFormat="1" x14ac:dyDescent="0.3">
      <c r="A58" s="32"/>
      <c r="B58" s="98"/>
      <c r="C58" s="96"/>
      <c r="D58" s="30"/>
    </row>
    <row r="59" spans="1:4" s="3" customFormat="1" ht="26" x14ac:dyDescent="0.3">
      <c r="A59" s="32"/>
      <c r="B59" s="103" t="s">
        <v>572</v>
      </c>
      <c r="C59" s="109"/>
      <c r="D59" s="30"/>
    </row>
    <row r="60" spans="1:4" s="3" customFormat="1" ht="26" x14ac:dyDescent="0.3">
      <c r="A60" s="32"/>
      <c r="B60" s="98" t="s">
        <v>231</v>
      </c>
      <c r="C60" s="96"/>
      <c r="D60" s="30"/>
    </row>
    <row r="61" spans="1:4" s="3" customFormat="1" x14ac:dyDescent="0.3">
      <c r="A61" s="32"/>
      <c r="B61" s="97"/>
      <c r="C61" s="96"/>
      <c r="D61" s="30"/>
    </row>
    <row r="62" spans="1:4" s="3" customFormat="1" x14ac:dyDescent="0.3">
      <c r="A62" s="32"/>
      <c r="B62" s="101" t="s">
        <v>573</v>
      </c>
      <c r="C62" s="109"/>
      <c r="D62" s="30"/>
    </row>
    <row r="63" spans="1:4" s="3" customFormat="1" ht="39" x14ac:dyDescent="0.3">
      <c r="A63" s="32"/>
      <c r="B63" s="98" t="s">
        <v>233</v>
      </c>
      <c r="C63" s="96"/>
      <c r="D63" s="30"/>
    </row>
    <row r="64" spans="1:4" s="3" customFormat="1" x14ac:dyDescent="0.3">
      <c r="A64" s="32"/>
      <c r="B64" s="97"/>
      <c r="C64" s="56"/>
      <c r="D64" s="30"/>
    </row>
    <row r="65" spans="1:4" s="3" customFormat="1" x14ac:dyDescent="0.3">
      <c r="A65" s="50"/>
      <c r="B65" s="101" t="s">
        <v>574</v>
      </c>
      <c r="C65" s="109"/>
    </row>
    <row r="66" spans="1:4" s="3" customFormat="1" x14ac:dyDescent="0.3">
      <c r="A66" s="50"/>
      <c r="B66" s="98" t="s">
        <v>181</v>
      </c>
      <c r="C66" s="96"/>
    </row>
    <row r="67" spans="1:4" s="3" customFormat="1" x14ac:dyDescent="0.3">
      <c r="A67" s="32"/>
      <c r="B67" s="98"/>
      <c r="C67" s="96"/>
    </row>
    <row r="68" spans="1:4" s="3" customFormat="1" x14ac:dyDescent="0.3">
      <c r="A68" s="32"/>
      <c r="B68" s="103"/>
      <c r="C68" s="96"/>
    </row>
    <row r="69" spans="1:4" s="4" customFormat="1" x14ac:dyDescent="0.3">
      <c r="A69" s="50"/>
      <c r="B69" s="32"/>
      <c r="C69" s="58"/>
      <c r="D69" s="28"/>
    </row>
    <row r="70" spans="1:4" s="3" customFormat="1" x14ac:dyDescent="0.3">
      <c r="A70" s="32"/>
      <c r="B70" s="30"/>
      <c r="C70" s="56"/>
      <c r="D70" s="30"/>
    </row>
    <row r="71" spans="1:4" s="3" customFormat="1" x14ac:dyDescent="0.3">
      <c r="A71" s="32"/>
      <c r="B71" s="30"/>
      <c r="C71" s="56"/>
      <c r="D71" s="30"/>
    </row>
    <row r="72" spans="1:4" s="3" customFormat="1" x14ac:dyDescent="0.3">
      <c r="A72" s="32"/>
      <c r="B72" s="30"/>
      <c r="C72" s="56"/>
      <c r="D72" s="30"/>
    </row>
    <row r="73" spans="1:4" s="3" customFormat="1" x14ac:dyDescent="0.3">
      <c r="A73" s="32"/>
      <c r="B73" s="30"/>
      <c r="C73" s="56"/>
      <c r="D73" s="30"/>
    </row>
    <row r="74" spans="1:4" s="3" customFormat="1" x14ac:dyDescent="0.3">
      <c r="A74" s="32"/>
      <c r="B74" s="30"/>
      <c r="C74" s="56"/>
      <c r="D74" s="30"/>
    </row>
    <row r="75" spans="1:4" s="3" customFormat="1" x14ac:dyDescent="0.3">
      <c r="A75" s="32"/>
      <c r="B75" s="30"/>
      <c r="C75" s="56"/>
      <c r="D75" s="30"/>
    </row>
    <row r="76" spans="1:4" s="3" customFormat="1" x14ac:dyDescent="0.3">
      <c r="A76" s="32"/>
      <c r="B76" s="30"/>
      <c r="C76" s="56"/>
      <c r="D76" s="30"/>
    </row>
    <row r="77" spans="1:4" s="3" customFormat="1" x14ac:dyDescent="0.3">
      <c r="A77" s="32"/>
      <c r="B77" s="30"/>
      <c r="C77" s="56"/>
      <c r="D77" s="30"/>
    </row>
    <row r="78" spans="1:4" s="3" customFormat="1" x14ac:dyDescent="0.3">
      <c r="A78" s="32"/>
      <c r="B78" s="30"/>
      <c r="C78" s="56"/>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row r="158" spans="1:4" s="3" customFormat="1" x14ac:dyDescent="0.3">
      <c r="A158" s="32"/>
      <c r="B158" s="30"/>
      <c r="C158" s="56"/>
      <c r="D158" s="30"/>
    </row>
    <row r="159" spans="1:4" s="3" customFormat="1" x14ac:dyDescent="0.3">
      <c r="A159" s="32"/>
      <c r="B159" s="30"/>
      <c r="C159" s="56"/>
      <c r="D159" s="30"/>
    </row>
    <row r="160" spans="1:4" s="3" customFormat="1" x14ac:dyDescent="0.3">
      <c r="A160" s="32"/>
      <c r="B160" s="30"/>
      <c r="C160" s="56"/>
      <c r="D160" s="30"/>
    </row>
    <row r="161" spans="1:4" s="3" customFormat="1" x14ac:dyDescent="0.3">
      <c r="A161" s="32"/>
      <c r="B161" s="30"/>
      <c r="C161" s="56"/>
      <c r="D161" s="30"/>
    </row>
    <row r="162" spans="1:4" s="3" customFormat="1" x14ac:dyDescent="0.3">
      <c r="A162" s="32"/>
      <c r="B162" s="30"/>
      <c r="C162" s="56"/>
      <c r="D162" s="30"/>
    </row>
    <row r="163" spans="1:4" s="3" customFormat="1" x14ac:dyDescent="0.3">
      <c r="A163" s="32"/>
      <c r="B163" s="30"/>
      <c r="C163" s="56"/>
      <c r="D163" s="30"/>
    </row>
    <row r="164" spans="1:4" s="3" customFormat="1" x14ac:dyDescent="0.3">
      <c r="A164" s="32"/>
      <c r="B164" s="30"/>
      <c r="C164" s="56"/>
      <c r="D164" s="30"/>
    </row>
    <row r="165" spans="1:4" s="3" customFormat="1" x14ac:dyDescent="0.3">
      <c r="A165" s="32"/>
      <c r="B165" s="30"/>
      <c r="C165" s="56"/>
      <c r="D165" s="30"/>
    </row>
    <row r="166" spans="1:4" s="3" customFormat="1" x14ac:dyDescent="0.3">
      <c r="A166" s="32"/>
      <c r="B166" s="30"/>
      <c r="C166" s="56"/>
      <c r="D166" s="30"/>
    </row>
    <row r="167" spans="1:4" s="3" customFormat="1" x14ac:dyDescent="0.3">
      <c r="A167" s="32"/>
      <c r="B167" s="30"/>
      <c r="C167" s="56"/>
      <c r="D167" s="30"/>
    </row>
    <row r="168" spans="1:4" s="3" customFormat="1" x14ac:dyDescent="0.3">
      <c r="A168" s="32"/>
      <c r="B168" s="30"/>
      <c r="C168" s="56"/>
      <c r="D168" s="30"/>
    </row>
    <row r="169" spans="1:4" s="3" customFormat="1" x14ac:dyDescent="0.3">
      <c r="A169" s="32"/>
      <c r="B169" s="30"/>
      <c r="C169" s="56"/>
      <c r="D169" s="30"/>
    </row>
    <row r="170" spans="1:4" s="3" customFormat="1" x14ac:dyDescent="0.3">
      <c r="A170" s="32"/>
      <c r="B170" s="30"/>
      <c r="C170" s="56"/>
      <c r="D170" s="30"/>
    </row>
    <row r="171" spans="1:4" s="3" customFormat="1" x14ac:dyDescent="0.3">
      <c r="A171" s="32"/>
      <c r="B171" s="30"/>
      <c r="C171" s="56"/>
      <c r="D171" s="30"/>
    </row>
    <row r="172" spans="1:4" s="3" customFormat="1" x14ac:dyDescent="0.3">
      <c r="A172" s="32"/>
      <c r="B172" s="30"/>
      <c r="C172" s="56"/>
      <c r="D172" s="30"/>
    </row>
    <row r="173" spans="1:4" s="3" customFormat="1" x14ac:dyDescent="0.3">
      <c r="A173" s="32"/>
      <c r="B173" s="30"/>
      <c r="C173" s="56"/>
      <c r="D173" s="30"/>
    </row>
    <row r="174" spans="1:4" s="3" customFormat="1" x14ac:dyDescent="0.3">
      <c r="A174" s="32"/>
      <c r="B174" s="30"/>
      <c r="C174" s="56"/>
      <c r="D174" s="30"/>
    </row>
    <row r="175" spans="1:4" s="3" customFormat="1" x14ac:dyDescent="0.3">
      <c r="A175" s="32"/>
      <c r="B175" s="30"/>
      <c r="C175" s="56"/>
      <c r="D175" s="30"/>
    </row>
    <row r="176" spans="1:4" s="3" customFormat="1" x14ac:dyDescent="0.3">
      <c r="A176" s="32"/>
      <c r="B176" s="30"/>
      <c r="C176" s="56"/>
      <c r="D176" s="30"/>
    </row>
    <row r="177" spans="1:4" s="3" customFormat="1" x14ac:dyDescent="0.3">
      <c r="A177" s="32"/>
      <c r="B177" s="30"/>
      <c r="C177" s="56"/>
      <c r="D177" s="30"/>
    </row>
    <row r="178" spans="1:4" s="3" customFormat="1" x14ac:dyDescent="0.3">
      <c r="A178" s="32"/>
      <c r="B178" s="30"/>
      <c r="C178" s="56"/>
      <c r="D178" s="30"/>
    </row>
  </sheetData>
  <mergeCells count="2">
    <mergeCell ref="A1:C2"/>
    <mergeCell ref="E1:E2"/>
  </mergeCells>
  <hyperlinks>
    <hyperlink ref="E1:E2" location="'Menu principal'!A1" display="Menu principal" xr:uid="{D333C2B3-8EC1-4F7A-827D-A736EA57F55E}"/>
    <hyperlink ref="B9" r:id="rId1" xr:uid="{FA2920C2-420B-416F-9C61-94E3537FAD70}"/>
    <hyperlink ref="B12" r:id="rId2" xr:uid="{1AB39AD7-2AAE-4F60-A092-4DCB62AA889D}"/>
    <hyperlink ref="B18" r:id="rId3" xr:uid="{2A637F72-054E-4FA9-A6F8-E24A0429210C}"/>
    <hyperlink ref="B20" r:id="rId4" xr:uid="{DDA0C90B-6BEF-4F31-8432-27A3C0EE7719}"/>
    <hyperlink ref="B41" r:id="rId5" xr:uid="{DC0E5AC3-ACAA-402F-9190-FDB0968E817A}"/>
    <hyperlink ref="B53" r:id="rId6" display="g. La page INS sur le site de l'ANS" xr:uid="{54683E66-D4CE-4340-B461-4A0F1F2A8DDF}"/>
    <hyperlink ref="B38" r:id="rId7" xr:uid="{35BC31FB-C2FD-45FC-B28F-00BC4F59E5F0}"/>
    <hyperlink ref="B32" r:id="rId8" xr:uid="{621C6288-394D-4DB6-A64C-E8675A347B3C}"/>
    <hyperlink ref="B35" r:id="rId9" xr:uid="{30A9428D-E584-4B17-B6AF-6A7F71C5D85C}"/>
    <hyperlink ref="B23" r:id="rId10" display="h. Guide HAS, Identification du patient à toutes les étapes de sa prise en charge, Septembre 2014" xr:uid="{A72A5ACC-87ED-4901-B07A-F2F2D0A45F03}"/>
    <hyperlink ref="B25" r:id="rId11" location=":~:text=Le%20programme%20HOP%E2%80%99EN%201%20Pr%C3%A9sentation%20du%20programme%20HOP%E2%80%99EN.,leviers%20du%20programme%20HOP%E2%80%99EN.%20...%20More%20items...%20" display="d. Les prérequis et indicateurs HOP'EN" xr:uid="{808445C6-402A-4AFD-9638-829A0A674664}"/>
    <hyperlink ref="B56" r:id="rId12" display="f. La fiche 7 &quot;Les modalités de gestion des identités patients&quot; du guide méthodologique &quot;Stratégie, optimisation et gestion commune d'un SI convergent d'un GHT&quot;" xr:uid="{934DE535-CA52-478F-B45B-E564DA0EBE49}"/>
    <hyperlink ref="B62" r:id="rId13" display="h. Boît à outils HOP'EN - Fiche méthode : Cartographie applicative" xr:uid="{2677CBBB-5C0B-4254-ADC6-FCFE7327968A}"/>
    <hyperlink ref="B65" r:id="rId14" location=":~:text=Le%20programme%20HOP%E2%80%99EN%201%20Pr%C3%A9sentation%20du%20programme%20HOP%E2%80%99EN.,leviers%20du%20programme%20HOP%E2%80%99EN.%20...%20More%20items...%20" display="d. Les prérequis et indicateurs HOP'EN" xr:uid="{BB2DAD82-C623-4B25-9061-13D731599B42}"/>
    <hyperlink ref="B59" r:id="rId15" display="g. La fiche 2.3.2 &quot;Opérer le rapprochement et la fusion des identités patients en amont de tout rapprochement fonctionnel&quot; du guide méthodologique &quot;Stratégie, optimisation et gestion commune d'un SI convergent d'un GHT&quot;" xr:uid="{F00CCB25-0DCB-4A19-A76E-2227B18ED0D8}"/>
    <hyperlink ref="B15" r:id="rId16" xr:uid="{1F3D90DC-09CD-4A02-86D9-6B5E36DDAF49}"/>
    <hyperlink ref="B28" r:id="rId17" display="h. Présentation du règlement européen de protection des données personnelles" xr:uid="{4420E0E3-D815-4ED4-A5F1-10BB2DA95CBF}"/>
    <hyperlink ref="B44" r:id="rId18" xr:uid="{8C3A0FE9-911F-4537-AEDE-6E4F54F51DD1}"/>
    <hyperlink ref="B50" r:id="rId19" xr:uid="{4D714BEC-E8E7-4C3E-99B0-4D4D9C27F2B4}"/>
    <hyperlink ref="B47" r:id="rId20" xr:uid="{8F293E1F-36C1-4CF6-B89A-7740F52CA991}"/>
  </hyperlinks>
  <pageMargins left="0.7" right="0.7" top="0.75" bottom="0.75" header="0.3" footer="0.3"/>
  <pageSetup paperSize="9" orientation="portrait" horizontalDpi="300" r:id="rId21"/>
  <drawing r:id="rId22"/>
  <extLst>
    <ext xmlns:x14="http://schemas.microsoft.com/office/spreadsheetml/2009/9/main" uri="{CCE6A557-97BC-4b89-ADB6-D9C93CAAB3DF}">
      <x14:dataValidations xmlns:xm="http://schemas.microsoft.com/office/excel/2006/main" count="1">
        <x14:dataValidation type="list" allowBlank="1" showInputMessage="1" showErrorMessage="1" xr:uid="{51AE4E21-C439-4CBD-BF6C-06591DA24291}">
          <x14:formula1>
            <xm:f>Liste!$B$1:$B$2</xm:f>
          </x14:formula1>
          <xm:sqref>C9 C62 C20 C6:C7 C65 C25 C56 C59 C53 C41 C38 C35 C32 C23 C18 C12 C15 C28 C44 C50 C47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5F0A6-339B-4BA7-BCEB-C9D8CC7F5682}">
  <dimension ref="A1:X60"/>
  <sheetViews>
    <sheetView zoomScale="90" zoomScaleNormal="90" workbookViewId="0"/>
  </sheetViews>
  <sheetFormatPr baseColWidth="10" defaultRowHeight="14.5" x14ac:dyDescent="0.35"/>
  <cols>
    <col min="1" max="4" width="10.81640625" style="1"/>
    <col min="5" max="5" width="9.453125" customWidth="1"/>
    <col min="6" max="6" width="14" customWidth="1"/>
    <col min="7" max="8" width="11.6328125" customWidth="1"/>
    <col min="9" max="9" width="12.6328125" customWidth="1"/>
    <col min="10" max="10" width="4.6328125" customWidth="1"/>
    <col min="11" max="11" width="18.6328125" customWidth="1"/>
    <col min="13" max="22" width="10.81640625" style="1"/>
  </cols>
  <sheetData>
    <row r="1" spans="1:24" ht="14.5" customHeight="1" x14ac:dyDescent="0.35">
      <c r="E1" s="1"/>
      <c r="F1" s="13"/>
      <c r="G1" s="13"/>
      <c r="H1" s="13"/>
      <c r="I1" s="13"/>
      <c r="J1" s="13"/>
      <c r="K1" s="13"/>
      <c r="L1" s="1"/>
    </row>
    <row r="2" spans="1:24" ht="5" customHeight="1" x14ac:dyDescent="0.35">
      <c r="E2" s="1"/>
      <c r="F2" s="278" t="s">
        <v>13</v>
      </c>
      <c r="G2" s="278"/>
      <c r="H2" s="278"/>
      <c r="I2" s="278"/>
      <c r="J2" s="278"/>
      <c r="K2" s="278"/>
      <c r="L2" s="1"/>
    </row>
    <row r="3" spans="1:24" ht="11" customHeight="1" x14ac:dyDescent="0.35">
      <c r="E3" s="1"/>
      <c r="F3" s="278"/>
      <c r="G3" s="278"/>
      <c r="H3" s="278"/>
      <c r="I3" s="278"/>
      <c r="J3" s="278"/>
      <c r="K3" s="278"/>
      <c r="L3" s="1"/>
    </row>
    <row r="4" spans="1:24" x14ac:dyDescent="0.35">
      <c r="E4" s="13"/>
      <c r="F4" s="13"/>
      <c r="G4" s="13"/>
      <c r="H4" s="13"/>
      <c r="I4" s="13"/>
      <c r="J4" s="13"/>
      <c r="K4" s="1"/>
      <c r="L4" s="1"/>
    </row>
    <row r="5" spans="1:24" s="217" customFormat="1" ht="25.5" x14ac:dyDescent="1">
      <c r="B5" s="298" t="s">
        <v>430</v>
      </c>
      <c r="C5" s="298"/>
      <c r="D5" s="298"/>
      <c r="E5" s="298"/>
      <c r="F5" s="298"/>
      <c r="G5" s="298"/>
      <c r="H5" s="298"/>
      <c r="I5" s="298"/>
      <c r="J5" s="230"/>
      <c r="K5" s="299" t="s">
        <v>429</v>
      </c>
      <c r="L5" s="299"/>
      <c r="M5" s="299"/>
      <c r="N5" s="299"/>
      <c r="O5" s="299"/>
      <c r="P5" s="300"/>
      <c r="W5" s="231"/>
      <c r="X5" s="231"/>
    </row>
    <row r="6" spans="1:24" s="1" customFormat="1" ht="15.5" x14ac:dyDescent="0.35">
      <c r="A6" s="217"/>
      <c r="B6" s="218"/>
      <c r="C6" s="218"/>
      <c r="D6" s="218"/>
      <c r="E6" s="218"/>
      <c r="F6" s="218"/>
      <c r="G6" s="218"/>
      <c r="H6" s="218"/>
      <c r="I6" s="218"/>
      <c r="J6" s="218"/>
      <c r="K6" s="218"/>
      <c r="L6" s="218"/>
      <c r="M6" s="218"/>
      <c r="N6" s="218"/>
      <c r="O6" s="218"/>
      <c r="P6" s="218"/>
      <c r="W6"/>
      <c r="X6"/>
    </row>
    <row r="7" spans="1:24" s="1" customFormat="1" ht="15.5" x14ac:dyDescent="0.35">
      <c r="A7" s="217"/>
      <c r="B7" s="295" t="s">
        <v>431</v>
      </c>
      <c r="C7" s="295"/>
      <c r="D7" s="295"/>
      <c r="E7" s="295"/>
      <c r="F7" s="295"/>
      <c r="G7" s="295"/>
      <c r="H7" s="295"/>
      <c r="I7" s="295"/>
      <c r="J7" s="219"/>
      <c r="K7" s="297" t="s">
        <v>435</v>
      </c>
      <c r="L7" s="297"/>
      <c r="M7" s="297"/>
      <c r="N7" s="297"/>
      <c r="O7" s="297"/>
      <c r="P7" s="297"/>
      <c r="W7"/>
      <c r="X7"/>
    </row>
    <row r="8" spans="1:24" s="1" customFormat="1" ht="15.5" x14ac:dyDescent="0.35">
      <c r="A8" s="217"/>
      <c r="B8" s="222"/>
      <c r="C8" s="222"/>
      <c r="D8" s="222"/>
      <c r="E8" s="223"/>
      <c r="F8" s="223"/>
      <c r="G8" s="223"/>
      <c r="H8" s="223"/>
      <c r="I8" s="223"/>
      <c r="J8" s="220"/>
      <c r="K8" s="221"/>
      <c r="L8" s="221"/>
      <c r="M8" s="221"/>
      <c r="N8" s="221"/>
      <c r="O8" s="221"/>
      <c r="P8" s="221"/>
      <c r="W8"/>
      <c r="X8"/>
    </row>
    <row r="9" spans="1:24" s="1" customFormat="1" ht="15.5" x14ac:dyDescent="0.35">
      <c r="A9" s="217"/>
      <c r="B9" s="295" t="s">
        <v>499</v>
      </c>
      <c r="C9" s="295"/>
      <c r="D9" s="295"/>
      <c r="E9" s="295"/>
      <c r="F9" s="295"/>
      <c r="G9" s="295"/>
      <c r="H9" s="295"/>
      <c r="I9" s="295"/>
      <c r="J9" s="220"/>
      <c r="K9" s="297" t="s">
        <v>436</v>
      </c>
      <c r="L9" s="297"/>
      <c r="M9" s="297"/>
      <c r="N9" s="297"/>
      <c r="O9" s="297"/>
      <c r="P9" s="297"/>
      <c r="W9"/>
      <c r="X9"/>
    </row>
    <row r="10" spans="1:24" s="1" customFormat="1" ht="15.5" x14ac:dyDescent="0.35">
      <c r="A10" s="217"/>
      <c r="B10" s="222"/>
      <c r="C10" s="222"/>
      <c r="D10" s="222"/>
      <c r="E10" s="223"/>
      <c r="F10" s="223"/>
      <c r="G10" s="223"/>
      <c r="H10" s="223"/>
      <c r="I10" s="223"/>
      <c r="J10" s="220"/>
      <c r="K10" s="221"/>
      <c r="L10" s="221"/>
      <c r="M10" s="221"/>
      <c r="N10" s="221"/>
      <c r="O10" s="221"/>
      <c r="P10" s="221"/>
      <c r="W10"/>
      <c r="X10"/>
    </row>
    <row r="11" spans="1:24" s="1" customFormat="1" ht="15.5" x14ac:dyDescent="0.35">
      <c r="A11" s="217"/>
      <c r="B11" s="295" t="s">
        <v>498</v>
      </c>
      <c r="C11" s="295"/>
      <c r="D11" s="295"/>
      <c r="E11" s="295"/>
      <c r="F11" s="295"/>
      <c r="G11" s="295"/>
      <c r="H11" s="295"/>
      <c r="I11" s="295"/>
      <c r="J11" s="220"/>
      <c r="K11" s="297" t="s">
        <v>437</v>
      </c>
      <c r="L11" s="297"/>
      <c r="M11" s="297"/>
      <c r="N11" s="297"/>
      <c r="O11" s="297"/>
      <c r="P11" s="297"/>
      <c r="W11"/>
      <c r="X11"/>
    </row>
    <row r="12" spans="1:24" s="1" customFormat="1" ht="15.5" x14ac:dyDescent="0.35">
      <c r="A12" s="217"/>
      <c r="B12" s="222"/>
      <c r="C12" s="222"/>
      <c r="D12" s="222"/>
      <c r="E12" s="223"/>
      <c r="F12" s="223"/>
      <c r="G12" s="223"/>
      <c r="H12" s="223"/>
      <c r="I12" s="223"/>
      <c r="J12" s="220"/>
      <c r="K12" s="221"/>
      <c r="L12" s="221"/>
      <c r="M12" s="221"/>
      <c r="N12" s="221"/>
      <c r="O12" s="221"/>
      <c r="P12" s="221"/>
      <c r="W12"/>
      <c r="X12"/>
    </row>
    <row r="13" spans="1:24" s="1" customFormat="1" ht="15.5" x14ac:dyDescent="0.35">
      <c r="A13" s="217"/>
      <c r="B13" s="295" t="s">
        <v>497</v>
      </c>
      <c r="C13" s="295"/>
      <c r="D13" s="295"/>
      <c r="E13" s="295"/>
      <c r="F13" s="295"/>
      <c r="G13" s="295"/>
      <c r="H13" s="295"/>
      <c r="I13" s="295"/>
      <c r="J13" s="224"/>
      <c r="K13" s="225"/>
      <c r="L13" s="225"/>
      <c r="M13" s="225"/>
      <c r="N13" s="225"/>
      <c r="O13" s="225"/>
      <c r="P13" s="225"/>
      <c r="Q13" s="136"/>
      <c r="W13"/>
      <c r="X13"/>
    </row>
    <row r="14" spans="1:24" s="1" customFormat="1" ht="15.5" x14ac:dyDescent="0.35">
      <c r="A14" s="217"/>
      <c r="B14" s="222"/>
      <c r="C14" s="222"/>
      <c r="D14" s="222"/>
      <c r="E14" s="226"/>
      <c r="F14" s="226"/>
      <c r="G14" s="226"/>
      <c r="H14" s="226"/>
      <c r="I14" s="226"/>
      <c r="J14" s="224"/>
      <c r="K14" s="225"/>
      <c r="L14" s="225"/>
      <c r="M14" s="225"/>
      <c r="N14" s="225"/>
      <c r="O14" s="225"/>
      <c r="P14" s="225"/>
      <c r="Q14" s="136"/>
      <c r="W14"/>
      <c r="X14"/>
    </row>
    <row r="15" spans="1:24" s="1" customFormat="1" ht="15.5" x14ac:dyDescent="0.35">
      <c r="A15" s="217"/>
      <c r="B15" s="295" t="s">
        <v>432</v>
      </c>
      <c r="C15" s="295"/>
      <c r="D15" s="295"/>
      <c r="E15" s="295"/>
      <c r="F15" s="295"/>
      <c r="G15" s="295"/>
      <c r="H15" s="295"/>
      <c r="I15" s="295"/>
      <c r="J15" s="224"/>
      <c r="K15" s="225"/>
      <c r="L15" s="225"/>
      <c r="M15" s="225"/>
      <c r="N15" s="225"/>
      <c r="O15" s="225"/>
      <c r="P15" s="225"/>
      <c r="Q15" s="136"/>
      <c r="W15"/>
      <c r="X15"/>
    </row>
    <row r="16" spans="1:24" s="1" customFormat="1" ht="15.5" x14ac:dyDescent="0.35">
      <c r="A16" s="217"/>
      <c r="B16" s="223"/>
      <c r="C16" s="223"/>
      <c r="D16" s="223"/>
      <c r="E16" s="226"/>
      <c r="F16" s="226"/>
      <c r="G16" s="226"/>
      <c r="H16" s="226"/>
      <c r="I16" s="226"/>
      <c r="J16" s="224"/>
      <c r="K16" s="225"/>
      <c r="L16" s="225"/>
      <c r="M16" s="225"/>
      <c r="N16" s="225"/>
      <c r="O16" s="225"/>
      <c r="P16" s="225"/>
      <c r="Q16" s="136"/>
      <c r="W16"/>
      <c r="X16"/>
    </row>
    <row r="17" spans="1:24" s="1" customFormat="1" ht="15.5" x14ac:dyDescent="0.35">
      <c r="A17" s="217"/>
      <c r="B17" s="295" t="s">
        <v>433</v>
      </c>
      <c r="C17" s="295"/>
      <c r="D17" s="295"/>
      <c r="E17" s="295"/>
      <c r="F17" s="295"/>
      <c r="G17" s="295"/>
      <c r="H17" s="295"/>
      <c r="I17" s="295"/>
      <c r="J17" s="224"/>
      <c r="K17" s="225"/>
      <c r="L17" s="225"/>
      <c r="M17" s="225"/>
      <c r="N17" s="225"/>
      <c r="O17" s="225"/>
      <c r="P17" s="225"/>
      <c r="Q17" s="136"/>
      <c r="W17"/>
      <c r="X17"/>
    </row>
    <row r="18" spans="1:24" s="1" customFormat="1" ht="15.5" x14ac:dyDescent="0.35">
      <c r="A18" s="217"/>
      <c r="B18" s="223"/>
      <c r="C18" s="223"/>
      <c r="D18" s="223"/>
      <c r="E18" s="223"/>
      <c r="F18" s="226"/>
      <c r="G18" s="226"/>
      <c r="H18" s="226"/>
      <c r="I18" s="226"/>
      <c r="J18" s="224"/>
      <c r="K18" s="225"/>
      <c r="L18" s="225"/>
      <c r="M18" s="225"/>
      <c r="N18" s="225"/>
      <c r="O18" s="225"/>
      <c r="P18" s="225"/>
      <c r="Q18" s="136"/>
      <c r="W18"/>
      <c r="X18"/>
    </row>
    <row r="19" spans="1:24" s="1" customFormat="1" ht="15.5" x14ac:dyDescent="0.35">
      <c r="A19" s="217"/>
      <c r="B19" s="295" t="s">
        <v>434</v>
      </c>
      <c r="C19" s="295"/>
      <c r="D19" s="295"/>
      <c r="E19" s="295"/>
      <c r="F19" s="295"/>
      <c r="G19" s="295"/>
      <c r="H19" s="295"/>
      <c r="I19" s="295"/>
      <c r="J19" s="224"/>
      <c r="K19" s="224"/>
      <c r="L19" s="225"/>
      <c r="M19" s="225"/>
      <c r="N19" s="225"/>
      <c r="O19" s="225"/>
      <c r="P19" s="225"/>
      <c r="Q19" s="136"/>
      <c r="W19"/>
      <c r="X19"/>
    </row>
    <row r="20" spans="1:24" s="1" customFormat="1" ht="15.5" x14ac:dyDescent="0.35">
      <c r="A20" s="217"/>
      <c r="B20" s="222"/>
      <c r="C20" s="222"/>
      <c r="D20" s="222"/>
      <c r="E20" s="222"/>
      <c r="F20" s="222"/>
      <c r="G20" s="229"/>
      <c r="H20" s="229"/>
      <c r="I20" s="229"/>
      <c r="J20" s="224"/>
      <c r="K20" s="224"/>
      <c r="L20" s="225"/>
      <c r="M20" s="225"/>
      <c r="N20" s="225"/>
      <c r="O20" s="225"/>
      <c r="P20" s="225"/>
      <c r="Q20" s="136"/>
      <c r="W20"/>
      <c r="X20"/>
    </row>
    <row r="21" spans="1:24" s="1" customFormat="1" ht="15.5" x14ac:dyDescent="0.35">
      <c r="A21" s="217"/>
      <c r="B21" s="295" t="s">
        <v>339</v>
      </c>
      <c r="C21" s="295"/>
      <c r="D21" s="295"/>
      <c r="E21" s="295"/>
      <c r="F21" s="295"/>
      <c r="G21" s="295"/>
      <c r="H21" s="295"/>
      <c r="I21" s="295"/>
      <c r="J21" s="227"/>
      <c r="K21" s="228"/>
      <c r="L21" s="225"/>
      <c r="M21" s="225"/>
      <c r="N21" s="225"/>
      <c r="O21" s="225"/>
      <c r="P21" s="225"/>
      <c r="Q21" s="136"/>
      <c r="W21"/>
      <c r="X21"/>
    </row>
    <row r="22" spans="1:24" s="1" customFormat="1" ht="14.5" customHeight="1" x14ac:dyDescent="0.35">
      <c r="A22" s="217"/>
      <c r="B22" s="222"/>
      <c r="C22" s="222"/>
      <c r="D22" s="222"/>
      <c r="E22" s="222"/>
      <c r="F22" s="222"/>
      <c r="G22" s="229"/>
      <c r="H22" s="229"/>
      <c r="I22" s="229"/>
      <c r="J22" s="217"/>
      <c r="K22" s="225"/>
      <c r="L22" s="225"/>
      <c r="M22" s="225"/>
      <c r="N22" s="225"/>
      <c r="O22" s="225"/>
      <c r="P22" s="225"/>
      <c r="Q22" s="136"/>
      <c r="W22"/>
      <c r="X22"/>
    </row>
    <row r="23" spans="1:24" s="1" customFormat="1" ht="14.5" customHeight="1" x14ac:dyDescent="0.35">
      <c r="A23" s="217"/>
      <c r="B23" s="296" t="s">
        <v>68</v>
      </c>
      <c r="C23" s="296"/>
      <c r="D23" s="296"/>
      <c r="E23" s="296"/>
      <c r="F23" s="296"/>
      <c r="G23" s="296"/>
      <c r="H23" s="296"/>
      <c r="I23" s="296"/>
      <c r="J23" s="217"/>
      <c r="K23" s="225"/>
      <c r="L23" s="225"/>
      <c r="M23" s="225"/>
      <c r="N23" s="225"/>
      <c r="O23" s="225"/>
      <c r="P23" s="225"/>
      <c r="Q23" s="136"/>
      <c r="W23"/>
      <c r="X23"/>
    </row>
    <row r="24" spans="1:24" s="1" customFormat="1" ht="14.5" customHeight="1" x14ac:dyDescent="0.35">
      <c r="A24" s="217"/>
      <c r="B24" s="217"/>
      <c r="C24" s="217"/>
      <c r="D24" s="217"/>
      <c r="E24" s="217"/>
      <c r="F24" s="217"/>
      <c r="G24" s="217"/>
      <c r="H24" s="217"/>
      <c r="I24" s="217"/>
      <c r="J24" s="217"/>
      <c r="K24" s="225"/>
      <c r="L24" s="225"/>
      <c r="M24" s="225"/>
      <c r="N24" s="225"/>
      <c r="O24" s="225"/>
      <c r="P24" s="225"/>
      <c r="Q24" s="136"/>
      <c r="W24"/>
      <c r="X24"/>
    </row>
    <row r="25" spans="1:24" s="1" customFormat="1" ht="14.5" customHeight="1" x14ac:dyDescent="0.35">
      <c r="A25" s="217"/>
      <c r="B25" s="217"/>
      <c r="C25" s="217"/>
      <c r="D25" s="217"/>
      <c r="E25" s="217"/>
      <c r="F25" s="217"/>
      <c r="G25" s="217"/>
      <c r="H25" s="217"/>
      <c r="I25" s="217"/>
      <c r="J25" s="217"/>
      <c r="K25" s="217"/>
      <c r="L25" s="217"/>
      <c r="M25" s="217"/>
      <c r="N25" s="217"/>
      <c r="O25" s="217"/>
      <c r="P25" s="217"/>
      <c r="W25"/>
      <c r="X25"/>
    </row>
    <row r="26" spans="1:24" s="1" customFormat="1" ht="14.5" customHeight="1" x14ac:dyDescent="0.35">
      <c r="A26" s="217"/>
      <c r="B26" s="217"/>
      <c r="C26" s="217"/>
      <c r="D26" s="217"/>
      <c r="E26" s="217"/>
      <c r="F26" s="217"/>
      <c r="G26" s="217"/>
      <c r="H26" s="217"/>
      <c r="I26" s="217"/>
      <c r="J26" s="217"/>
      <c r="K26" s="217"/>
      <c r="L26" s="217"/>
      <c r="M26" s="217"/>
      <c r="N26" s="217"/>
      <c r="O26" s="217"/>
      <c r="P26" s="217"/>
      <c r="W26"/>
      <c r="X26"/>
    </row>
    <row r="27" spans="1:24" s="1" customFormat="1" ht="14.5" customHeight="1" x14ac:dyDescent="0.35">
      <c r="A27" s="217"/>
      <c r="B27" s="217"/>
      <c r="C27" s="217"/>
      <c r="D27" s="217"/>
      <c r="E27" s="217"/>
      <c r="F27" s="217"/>
      <c r="G27" s="217"/>
      <c r="H27" s="217"/>
      <c r="I27" s="217"/>
      <c r="J27" s="217"/>
      <c r="K27" s="217"/>
      <c r="L27" s="217"/>
      <c r="M27" s="217"/>
      <c r="N27" s="217"/>
      <c r="O27" s="217"/>
      <c r="P27" s="217"/>
      <c r="W27"/>
      <c r="X27"/>
    </row>
    <row r="28" spans="1:24" s="1" customFormat="1" ht="14.5" customHeight="1" x14ac:dyDescent="0.35">
      <c r="A28" s="217"/>
      <c r="J28" s="217"/>
      <c r="K28" s="217"/>
      <c r="L28" s="217"/>
      <c r="M28" s="217"/>
      <c r="N28" s="217"/>
      <c r="O28" s="217"/>
      <c r="P28" s="217"/>
      <c r="W28"/>
      <c r="X28"/>
    </row>
    <row r="29" spans="1:24" s="1" customFormat="1" ht="14.5" customHeight="1" x14ac:dyDescent="0.35">
      <c r="A29" s="217"/>
      <c r="J29" s="217"/>
      <c r="K29" s="217"/>
      <c r="L29" s="217"/>
      <c r="M29" s="217"/>
      <c r="N29" s="217"/>
      <c r="O29" s="217"/>
      <c r="P29" s="217"/>
      <c r="W29"/>
      <c r="X29"/>
    </row>
    <row r="30" spans="1:24" s="1" customFormat="1" x14ac:dyDescent="0.35">
      <c r="W30"/>
      <c r="X30"/>
    </row>
    <row r="31" spans="1:24" s="1" customFormat="1" x14ac:dyDescent="0.35">
      <c r="W31"/>
      <c r="X31"/>
    </row>
    <row r="32" spans="1:24" s="1" customFormat="1" x14ac:dyDescent="0.35">
      <c r="W32"/>
      <c r="X32"/>
    </row>
    <row r="33" spans="23:24" s="1" customFormat="1" x14ac:dyDescent="0.35">
      <c r="W33"/>
      <c r="X33"/>
    </row>
    <row r="34" spans="23:24" s="1" customFormat="1" x14ac:dyDescent="0.35">
      <c r="W34"/>
      <c r="X34"/>
    </row>
    <row r="35" spans="23:24" s="1" customFormat="1" x14ac:dyDescent="0.35">
      <c r="W35"/>
      <c r="X35"/>
    </row>
    <row r="36" spans="23:24" s="1" customFormat="1" x14ac:dyDescent="0.35">
      <c r="W36"/>
      <c r="X36"/>
    </row>
    <row r="37" spans="23:24" s="1" customFormat="1" x14ac:dyDescent="0.35">
      <c r="W37"/>
      <c r="X37"/>
    </row>
    <row r="38" spans="23:24" s="1" customFormat="1" x14ac:dyDescent="0.35">
      <c r="W38"/>
      <c r="X38"/>
    </row>
    <row r="39" spans="23:24" s="1" customFormat="1" x14ac:dyDescent="0.35">
      <c r="W39"/>
      <c r="X39"/>
    </row>
    <row r="40" spans="23:24" s="1" customFormat="1" x14ac:dyDescent="0.35">
      <c r="W40"/>
      <c r="X40"/>
    </row>
    <row r="41" spans="23:24" s="1" customFormat="1" x14ac:dyDescent="0.35">
      <c r="W41"/>
      <c r="X41"/>
    </row>
    <row r="42" spans="23:24" s="1" customFormat="1" x14ac:dyDescent="0.35">
      <c r="W42"/>
      <c r="X42"/>
    </row>
    <row r="43" spans="23:24" s="1" customFormat="1" x14ac:dyDescent="0.35">
      <c r="W43"/>
      <c r="X43"/>
    </row>
    <row r="44" spans="23:24" s="1" customFormat="1" x14ac:dyDescent="0.35">
      <c r="W44"/>
      <c r="X44"/>
    </row>
    <row r="45" spans="23:24" s="1" customFormat="1" x14ac:dyDescent="0.35">
      <c r="W45"/>
      <c r="X45"/>
    </row>
    <row r="46" spans="23:24" s="1" customFormat="1" x14ac:dyDescent="0.35">
      <c r="W46"/>
      <c r="X46"/>
    </row>
    <row r="47" spans="23:24" s="1" customFormat="1" x14ac:dyDescent="0.35">
      <c r="W47"/>
      <c r="X47"/>
    </row>
    <row r="48" spans="23:24" s="1" customFormat="1" x14ac:dyDescent="0.35">
      <c r="W48"/>
      <c r="X48"/>
    </row>
    <row r="49" spans="6:24" s="1" customFormat="1" x14ac:dyDescent="0.35">
      <c r="W49"/>
      <c r="X49"/>
    </row>
    <row r="50" spans="6:24" s="1" customFormat="1" x14ac:dyDescent="0.35">
      <c r="W50"/>
      <c r="X50"/>
    </row>
    <row r="51" spans="6:24" s="1" customFormat="1" x14ac:dyDescent="0.35">
      <c r="W51"/>
      <c r="X51"/>
    </row>
    <row r="52" spans="6:24" s="1" customFormat="1" x14ac:dyDescent="0.35">
      <c r="W52"/>
      <c r="X52"/>
    </row>
    <row r="53" spans="6:24" s="1" customFormat="1" x14ac:dyDescent="0.35">
      <c r="W53"/>
      <c r="X53"/>
    </row>
    <row r="54" spans="6:24" s="1" customFormat="1" x14ac:dyDescent="0.35">
      <c r="W54"/>
      <c r="X54"/>
    </row>
    <row r="55" spans="6:24" s="1" customFormat="1" x14ac:dyDescent="0.35">
      <c r="W55"/>
      <c r="X55"/>
    </row>
    <row r="56" spans="6:24" s="1" customFormat="1" x14ac:dyDescent="0.35">
      <c r="W56"/>
      <c r="X56"/>
    </row>
    <row r="57" spans="6:24" s="1" customFormat="1" x14ac:dyDescent="0.35">
      <c r="W57"/>
      <c r="X57"/>
    </row>
    <row r="58" spans="6:24" s="1" customFormat="1" x14ac:dyDescent="0.35">
      <c r="L58"/>
      <c r="W58"/>
      <c r="X58"/>
    </row>
    <row r="59" spans="6:24" s="1" customFormat="1" x14ac:dyDescent="0.35">
      <c r="L59"/>
      <c r="W59"/>
      <c r="X59"/>
    </row>
    <row r="60" spans="6:24" s="1" customFormat="1" x14ac:dyDescent="0.35">
      <c r="F60"/>
      <c r="G60"/>
      <c r="H60"/>
      <c r="I60"/>
      <c r="J60"/>
      <c r="K60"/>
      <c r="L60"/>
      <c r="W60"/>
      <c r="X60"/>
    </row>
  </sheetData>
  <mergeCells count="15">
    <mergeCell ref="B5:I5"/>
    <mergeCell ref="K5:P5"/>
    <mergeCell ref="F2:K3"/>
    <mergeCell ref="B7:I7"/>
    <mergeCell ref="B19:I19"/>
    <mergeCell ref="B21:I21"/>
    <mergeCell ref="B23:I23"/>
    <mergeCell ref="K7:P7"/>
    <mergeCell ref="K9:P9"/>
    <mergeCell ref="K11:P11"/>
    <mergeCell ref="B9:I9"/>
    <mergeCell ref="B11:I11"/>
    <mergeCell ref="B13:I13"/>
    <mergeCell ref="B15:I15"/>
    <mergeCell ref="B17:I17"/>
  </mergeCells>
  <hyperlinks>
    <hyperlink ref="B7:I7" location="'I.Organisation IV'!A1" display="I. Caractéristiques de l'établissement et organisation de l'identitovigilance" xr:uid="{5C02B965-B2D2-4DED-981F-2CD45A925196}"/>
    <hyperlink ref="B9:I9" location="'II.Vérification identités'!A1" display="II. Accueil du patient et création des identités" xr:uid="{F0E1B9D3-99F7-48F3-8980-B6C98C3E6B61}"/>
    <hyperlink ref="B11:I11" location="'III.Création identités'!A1" display="III. Accueil du patient et création des identités" xr:uid="{C125AE66-E904-44B0-8240-BBC2CA0697E2}"/>
    <hyperlink ref="B13:I13" location="'IV.Modification identités'!A1" display="IV. Modification des identités" xr:uid="{C503B731-7067-4ADA-84E0-C8E3858FA175}"/>
    <hyperlink ref="B15:I15" location="'V. Qualité complétude identités'!A1" display="V. Qualité et complétude des identités" xr:uid="{5DA7EB28-D80E-4628-9E21-C6BB4BAFB6BF}"/>
    <hyperlink ref="B17:I17" location="'VI. Gestion identités'!A1" display="VI. Gestion des identités" xr:uid="{8969B36B-5C84-42D2-A315-67E3F8CB02EE}"/>
    <hyperlink ref="B19:I19" location="'VII. Etat des lieux SI'!A1" display="VII. Etat des lieux du système d'information" xr:uid="{D464D691-042D-4BA4-BBC7-B3080C0CCB86}"/>
    <hyperlink ref="B21:I21" location="'VIII. Pilotage'!A1" display="VIII. Pilotage" xr:uid="{A85657D0-8356-4497-9915-9D408A9D5E5A}"/>
    <hyperlink ref="B23:I23" location="'PLAN ACTIONS'!A1" display="PLAN D'ACTIONS" xr:uid="{D5D371D4-3DB9-4097-A1FC-B1027853463E}"/>
    <hyperlink ref="K7" location="'Recapitulatif livrables'!A1" display="Récapitulatif des livrables à produire" xr:uid="{981F1119-2900-4050-A226-EAD2BC8DE570}"/>
    <hyperlink ref="K9" location="GLOSSAIRE!A1" display="Glossaire" xr:uid="{C5E8A658-6203-49BA-AC67-59ED8E3C9EE0}"/>
    <hyperlink ref="K11" location="'ETP dédiés - extrait RNIV 2'!A1" display="Détail du calcul des ETP à dédier à l'identitovigilance" xr:uid="{263FB769-78C4-4289-96F5-DF6AA091603D}"/>
  </hyperlinks>
  <pageMargins left="0.7" right="0.7" top="0.75" bottom="0.75" header="0.3" footer="0.3"/>
  <pageSetup paperSize="9" orientation="portrait" horizontalDpi="30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74666-8B8B-429F-9CC7-659E6AC455EB}">
  <dimension ref="A1:P196"/>
  <sheetViews>
    <sheetView zoomScale="90" zoomScaleNormal="90" workbookViewId="0">
      <pane ySplit="4" topLeftCell="A5" activePane="bottomLeft" state="frozen"/>
      <selection pane="bottomLeft" sqref="A1:C2"/>
    </sheetView>
  </sheetViews>
  <sheetFormatPr baseColWidth="10" defaultColWidth="10.81640625" defaultRowHeight="13" x14ac:dyDescent="0.3"/>
  <cols>
    <col min="1" max="1" width="4.453125" style="39" customWidth="1"/>
    <col min="2" max="2" width="127.453125" style="31" customWidth="1"/>
    <col min="3" max="3" width="29.36328125" style="59" customWidth="1"/>
    <col min="4" max="4" width="10.81640625" style="31"/>
    <col min="5" max="5" width="13.6328125" style="7" customWidth="1"/>
    <col min="6" max="16384" width="10.81640625" style="7"/>
  </cols>
  <sheetData>
    <row r="1" spans="1:5" s="2" customFormat="1" ht="14.5" x14ac:dyDescent="0.35">
      <c r="A1" s="293" t="s">
        <v>0</v>
      </c>
      <c r="B1" s="293"/>
      <c r="C1" s="293"/>
      <c r="D1" s="40"/>
      <c r="E1" s="294" t="s">
        <v>14</v>
      </c>
    </row>
    <row r="2" spans="1:5" s="2" customFormat="1" ht="14.5" x14ac:dyDescent="0.35">
      <c r="A2" s="293"/>
      <c r="B2" s="293"/>
      <c r="C2" s="293"/>
      <c r="D2" s="40"/>
      <c r="E2" s="294"/>
    </row>
    <row r="3" spans="1:5" s="2" customFormat="1" ht="14.5" x14ac:dyDescent="0.35">
      <c r="A3" s="48"/>
      <c r="B3" s="26"/>
      <c r="C3" s="55"/>
      <c r="D3" s="25"/>
    </row>
    <row r="4" spans="1:5" s="41" customFormat="1" ht="18" x14ac:dyDescent="0.7">
      <c r="A4" s="107" t="s">
        <v>70</v>
      </c>
      <c r="B4" s="108" t="s">
        <v>118</v>
      </c>
      <c r="C4" s="107" t="s">
        <v>114</v>
      </c>
    </row>
    <row r="5" spans="1:5" s="45" customFormat="1" ht="12.5" customHeight="1" x14ac:dyDescent="0.7">
      <c r="A5" s="43"/>
      <c r="B5" s="44"/>
      <c r="C5" s="82"/>
    </row>
    <row r="6" spans="1:5" s="4" customFormat="1" x14ac:dyDescent="0.3">
      <c r="A6" s="106" t="s">
        <v>427</v>
      </c>
      <c r="B6" s="54" t="s">
        <v>155</v>
      </c>
      <c r="C6" s="80"/>
      <c r="D6" s="28"/>
    </row>
    <row r="7" spans="1:5" s="4" customFormat="1" ht="28.5" customHeight="1" x14ac:dyDescent="0.3">
      <c r="A7" s="302" t="s">
        <v>515</v>
      </c>
      <c r="B7" s="302"/>
      <c r="C7" s="57"/>
      <c r="D7" s="28"/>
    </row>
    <row r="8" spans="1:5" s="3" customFormat="1" x14ac:dyDescent="0.3">
      <c r="A8" s="49"/>
      <c r="B8" s="54"/>
      <c r="C8" s="57"/>
      <c r="D8" s="30"/>
    </row>
    <row r="9" spans="1:5" s="4" customFormat="1" x14ac:dyDescent="0.3">
      <c r="A9" s="106" t="s">
        <v>78</v>
      </c>
      <c r="B9" s="51" t="s">
        <v>141</v>
      </c>
      <c r="C9" s="80"/>
      <c r="D9" s="28"/>
    </row>
    <row r="10" spans="1:5" s="3" customFormat="1" x14ac:dyDescent="0.3">
      <c r="A10" s="49"/>
      <c r="B10" s="54"/>
      <c r="C10" s="57"/>
      <c r="D10" s="30"/>
    </row>
    <row r="11" spans="1:5" s="4" customFormat="1" x14ac:dyDescent="0.3">
      <c r="A11" s="106" t="s">
        <v>79</v>
      </c>
      <c r="B11" s="54" t="s">
        <v>311</v>
      </c>
      <c r="C11" s="109"/>
      <c r="D11" s="28"/>
    </row>
    <row r="12" spans="1:5" s="4" customFormat="1" x14ac:dyDescent="0.3">
      <c r="A12" s="49"/>
      <c r="B12" s="54"/>
      <c r="C12" s="28"/>
      <c r="D12" s="28"/>
    </row>
    <row r="13" spans="1:5" s="4" customFormat="1" x14ac:dyDescent="0.3">
      <c r="A13" s="106" t="s">
        <v>80</v>
      </c>
      <c r="B13" s="54" t="s">
        <v>156</v>
      </c>
      <c r="C13" s="109"/>
      <c r="D13" s="28"/>
    </row>
    <row r="14" spans="1:5" s="4" customFormat="1" x14ac:dyDescent="0.3">
      <c r="A14" s="49"/>
      <c r="B14" s="54"/>
      <c r="C14" s="28"/>
      <c r="D14" s="28"/>
    </row>
    <row r="15" spans="1:5" s="3" customFormat="1" x14ac:dyDescent="0.3">
      <c r="A15" s="106" t="s">
        <v>81</v>
      </c>
      <c r="B15" s="99" t="s">
        <v>438</v>
      </c>
      <c r="C15" s="56"/>
      <c r="D15" s="30"/>
    </row>
    <row r="16" spans="1:5" s="3" customFormat="1" ht="9.5" customHeight="1" x14ac:dyDescent="0.3">
      <c r="A16" s="50"/>
      <c r="B16" s="30"/>
      <c r="C16" s="56"/>
      <c r="D16" s="30"/>
    </row>
    <row r="17" spans="1:16" s="3" customFormat="1" x14ac:dyDescent="0.3">
      <c r="A17" s="32"/>
      <c r="B17" s="30" t="s">
        <v>508</v>
      </c>
      <c r="C17" s="109"/>
      <c r="D17" s="30"/>
    </row>
    <row r="18" spans="1:16" s="3" customFormat="1" x14ac:dyDescent="0.3">
      <c r="A18" s="32"/>
      <c r="B18" s="30"/>
      <c r="C18" s="30"/>
      <c r="D18" s="30"/>
      <c r="E18" s="30"/>
    </row>
    <row r="19" spans="1:16" s="3" customFormat="1" x14ac:dyDescent="0.3">
      <c r="A19" s="32"/>
      <c r="B19" s="30" t="s">
        <v>296</v>
      </c>
      <c r="C19" s="109"/>
      <c r="D19" s="30"/>
    </row>
    <row r="20" spans="1:16" s="253" customFormat="1" ht="26.5" customHeight="1" x14ac:dyDescent="0.3">
      <c r="A20" s="301" t="s">
        <v>512</v>
      </c>
      <c r="B20" s="301"/>
      <c r="C20" s="56"/>
      <c r="D20" s="99"/>
    </row>
    <row r="21" spans="1:16" s="97" customFormat="1" x14ac:dyDescent="0.3">
      <c r="A21" s="32"/>
      <c r="B21" s="30"/>
      <c r="C21" s="56"/>
      <c r="D21" s="56"/>
      <c r="E21" s="56"/>
      <c r="F21" s="56"/>
      <c r="G21" s="56"/>
      <c r="H21" s="56"/>
      <c r="I21" s="3"/>
      <c r="J21" s="3"/>
      <c r="K21" s="3"/>
      <c r="L21" s="3"/>
      <c r="M21" s="3"/>
      <c r="N21" s="3"/>
      <c r="O21" s="3"/>
      <c r="P21" s="3"/>
    </row>
    <row r="22" spans="1:16" s="52" customFormat="1" ht="13" customHeight="1" x14ac:dyDescent="0.35">
      <c r="A22" s="106" t="s">
        <v>82</v>
      </c>
      <c r="B22" s="54" t="s">
        <v>1</v>
      </c>
      <c r="C22" s="109"/>
    </row>
    <row r="23" spans="1:16" s="253" customFormat="1" ht="26.5" customHeight="1" x14ac:dyDescent="0.3">
      <c r="A23" s="301" t="s">
        <v>512</v>
      </c>
      <c r="B23" s="301"/>
      <c r="C23" s="56"/>
      <c r="D23" s="99"/>
    </row>
    <row r="24" spans="1:16" s="97" customFormat="1" x14ac:dyDescent="0.3">
      <c r="A24" s="32"/>
      <c r="B24" s="30"/>
      <c r="C24" s="56"/>
      <c r="D24" s="56"/>
      <c r="E24" s="56"/>
      <c r="F24" s="56"/>
      <c r="G24" s="56"/>
      <c r="H24" s="56"/>
      <c r="I24" s="3"/>
      <c r="J24" s="3"/>
      <c r="K24" s="3"/>
      <c r="L24" s="3"/>
      <c r="M24" s="3"/>
      <c r="N24" s="3"/>
      <c r="O24" s="3"/>
      <c r="P24" s="3"/>
    </row>
    <row r="25" spans="1:16" s="4" customFormat="1" ht="27.5" customHeight="1" x14ac:dyDescent="0.3">
      <c r="A25" s="106" t="s">
        <v>83</v>
      </c>
      <c r="B25" s="133" t="s">
        <v>456</v>
      </c>
      <c r="C25" s="110"/>
      <c r="D25" s="28"/>
    </row>
    <row r="26" spans="1:16" s="3" customFormat="1" x14ac:dyDescent="0.3">
      <c r="A26" s="49"/>
      <c r="B26" s="64"/>
      <c r="C26" s="57"/>
      <c r="D26" s="30"/>
    </row>
    <row r="27" spans="1:16" s="4" customFormat="1" ht="50.5" customHeight="1" x14ac:dyDescent="0.3">
      <c r="A27" s="106" t="s">
        <v>84</v>
      </c>
      <c r="B27" s="54" t="s">
        <v>77</v>
      </c>
      <c r="C27" s="111"/>
      <c r="D27" s="28"/>
    </row>
    <row r="28" spans="1:16" s="4" customFormat="1" x14ac:dyDescent="0.3">
      <c r="A28" s="50"/>
      <c r="B28" s="64"/>
      <c r="C28" s="57"/>
      <c r="D28" s="28"/>
    </row>
    <row r="29" spans="1:16" s="4" customFormat="1" ht="23.5" customHeight="1" x14ac:dyDescent="0.3">
      <c r="A29" s="106" t="s">
        <v>135</v>
      </c>
      <c r="B29" s="54" t="s">
        <v>212</v>
      </c>
      <c r="C29" s="109"/>
      <c r="D29" s="28"/>
    </row>
    <row r="30" spans="1:16" s="3" customFormat="1" x14ac:dyDescent="0.3">
      <c r="A30" s="32"/>
      <c r="B30" s="30"/>
      <c r="C30" s="56"/>
      <c r="D30" s="30"/>
    </row>
    <row r="31" spans="1:16" s="4" customFormat="1" ht="24.5" customHeight="1" x14ac:dyDescent="0.3">
      <c r="A31" s="106" t="s">
        <v>142</v>
      </c>
      <c r="B31" s="53" t="s">
        <v>183</v>
      </c>
      <c r="C31" s="30"/>
      <c r="D31" s="28"/>
    </row>
    <row r="32" spans="1:16" s="4" customFormat="1" ht="12.5" customHeight="1" x14ac:dyDescent="0.3">
      <c r="A32" s="50"/>
      <c r="B32" s="3" t="s">
        <v>138</v>
      </c>
      <c r="C32" s="109"/>
      <c r="D32" s="5"/>
      <c r="E32" s="6"/>
      <c r="F32" s="5"/>
      <c r="G32" s="5"/>
    </row>
    <row r="33" spans="1:7" s="4" customFormat="1" x14ac:dyDescent="0.3">
      <c r="A33" s="50"/>
      <c r="B33" s="3"/>
      <c r="C33" s="5"/>
      <c r="D33" s="5"/>
      <c r="E33" s="6"/>
      <c r="F33" s="5"/>
      <c r="G33" s="5"/>
    </row>
    <row r="34" spans="1:7" s="4" customFormat="1" ht="13.5" customHeight="1" x14ac:dyDescent="0.3">
      <c r="A34" s="50"/>
      <c r="B34" s="5" t="s">
        <v>139</v>
      </c>
      <c r="C34" s="109"/>
      <c r="D34" s="5"/>
      <c r="E34" s="6"/>
      <c r="F34" s="5"/>
      <c r="G34" s="5"/>
    </row>
    <row r="35" spans="1:7" s="4" customFormat="1" x14ac:dyDescent="0.3">
      <c r="A35" s="50"/>
      <c r="B35" s="5"/>
      <c r="C35" s="5"/>
      <c r="D35" s="5"/>
      <c r="E35" s="6"/>
      <c r="F35" s="5"/>
      <c r="G35" s="5"/>
    </row>
    <row r="36" spans="1:7" s="4" customFormat="1" x14ac:dyDescent="0.3">
      <c r="A36" s="50"/>
      <c r="B36" s="5" t="s">
        <v>189</v>
      </c>
      <c r="C36" s="109"/>
      <c r="D36" s="5"/>
      <c r="E36" s="5"/>
      <c r="F36" s="5"/>
      <c r="G36" s="5"/>
    </row>
    <row r="37" spans="1:7" s="4" customFormat="1" ht="26" x14ac:dyDescent="0.3">
      <c r="A37" s="50"/>
      <c r="B37" s="92" t="s">
        <v>190</v>
      </c>
      <c r="C37" s="5"/>
      <c r="D37" s="5"/>
      <c r="E37" s="5"/>
      <c r="F37" s="5"/>
      <c r="G37" s="5"/>
    </row>
    <row r="38" spans="1:7" s="3" customFormat="1" x14ac:dyDescent="0.3">
      <c r="A38" s="50"/>
      <c r="C38" s="5"/>
      <c r="D38" s="5"/>
      <c r="E38" s="5"/>
      <c r="F38" s="5"/>
      <c r="G38" s="5"/>
    </row>
    <row r="39" spans="1:7" s="4" customFormat="1" ht="12.5" customHeight="1" x14ac:dyDescent="0.3">
      <c r="A39" s="50"/>
      <c r="B39" s="3" t="s">
        <v>191</v>
      </c>
      <c r="C39" s="109"/>
      <c r="D39" s="5"/>
      <c r="E39" s="5"/>
      <c r="F39" s="5"/>
      <c r="G39" s="5"/>
    </row>
    <row r="40" spans="1:7" s="3" customFormat="1" x14ac:dyDescent="0.3">
      <c r="A40" s="50"/>
      <c r="B40" s="5"/>
      <c r="C40" s="5"/>
      <c r="D40" s="5"/>
      <c r="E40" s="5"/>
      <c r="F40" s="5"/>
      <c r="G40" s="5"/>
    </row>
    <row r="41" spans="1:7" s="4" customFormat="1" ht="11.5" customHeight="1" x14ac:dyDescent="0.3">
      <c r="A41" s="50"/>
      <c r="B41" s="3" t="s">
        <v>192</v>
      </c>
      <c r="C41" s="109"/>
      <c r="D41" s="3"/>
      <c r="E41" s="3"/>
      <c r="F41" s="3"/>
      <c r="G41" s="3"/>
    </row>
    <row r="42" spans="1:7" s="3" customFormat="1" ht="11.5" customHeight="1" x14ac:dyDescent="0.3">
      <c r="A42" s="50"/>
    </row>
    <row r="43" spans="1:7" s="3" customFormat="1" x14ac:dyDescent="0.3">
      <c r="A43" s="50"/>
      <c r="B43" s="3" t="s">
        <v>193</v>
      </c>
      <c r="C43" s="109"/>
    </row>
    <row r="44" spans="1:7" s="3" customFormat="1" x14ac:dyDescent="0.3">
      <c r="A44" s="50"/>
    </row>
    <row r="45" spans="1:7" s="3" customFormat="1" x14ac:dyDescent="0.3">
      <c r="A45" s="32"/>
      <c r="B45" s="3" t="s">
        <v>194</v>
      </c>
      <c r="C45" s="109"/>
    </row>
    <row r="46" spans="1:7" s="3" customFormat="1" x14ac:dyDescent="0.3">
      <c r="A46" s="32"/>
    </row>
    <row r="47" spans="1:7" s="3" customFormat="1" ht="13" customHeight="1" x14ac:dyDescent="0.3">
      <c r="A47" s="32"/>
      <c r="B47" s="64" t="s">
        <v>195</v>
      </c>
      <c r="C47" s="109"/>
    </row>
    <row r="48" spans="1:7" s="3" customFormat="1" ht="13" customHeight="1" x14ac:dyDescent="0.3">
      <c r="A48" s="32"/>
      <c r="B48" s="64"/>
    </row>
    <row r="49" spans="1:13" s="3" customFormat="1" ht="26" x14ac:dyDescent="0.3">
      <c r="A49" s="50"/>
      <c r="B49" s="63" t="s">
        <v>196</v>
      </c>
      <c r="C49" s="109"/>
    </row>
    <row r="50" spans="1:13" s="3" customFormat="1" x14ac:dyDescent="0.3">
      <c r="A50" s="50"/>
      <c r="B50" s="63"/>
    </row>
    <row r="51" spans="1:13" s="3" customFormat="1" ht="26" x14ac:dyDescent="0.3">
      <c r="A51" s="32"/>
      <c r="B51" s="63" t="s">
        <v>530</v>
      </c>
      <c r="C51" s="109"/>
    </row>
    <row r="52" spans="1:13" s="3" customFormat="1" x14ac:dyDescent="0.3">
      <c r="A52" s="32"/>
      <c r="B52" s="63"/>
    </row>
    <row r="53" spans="1:13" s="3" customFormat="1" ht="26" x14ac:dyDescent="0.3">
      <c r="A53" s="32"/>
      <c r="B53" s="63" t="s">
        <v>197</v>
      </c>
      <c r="C53" s="109"/>
    </row>
    <row r="54" spans="1:13" s="3" customFormat="1" x14ac:dyDescent="0.3">
      <c r="A54" s="32"/>
      <c r="B54" s="63"/>
      <c r="C54" s="64"/>
    </row>
    <row r="55" spans="1:13" s="3" customFormat="1" ht="46.5" customHeight="1" x14ac:dyDescent="0.3">
      <c r="A55" s="106" t="s">
        <v>157</v>
      </c>
      <c r="B55" s="51" t="s">
        <v>67</v>
      </c>
      <c r="C55" s="109"/>
      <c r="M55" s="46"/>
    </row>
    <row r="56" spans="1:13" s="3" customFormat="1" x14ac:dyDescent="0.3">
      <c r="A56" s="32"/>
      <c r="B56" s="30"/>
      <c r="C56" s="56"/>
    </row>
    <row r="57" spans="1:13" s="3" customFormat="1" ht="29.5" customHeight="1" x14ac:dyDescent="0.3">
      <c r="A57" s="106" t="s">
        <v>158</v>
      </c>
      <c r="B57" s="54" t="s">
        <v>178</v>
      </c>
      <c r="C57" s="109"/>
      <c r="M57" s="46"/>
    </row>
    <row r="58" spans="1:13" s="3" customFormat="1" x14ac:dyDescent="0.3">
      <c r="A58" s="32"/>
      <c r="B58" s="30"/>
      <c r="C58" s="56"/>
      <c r="D58" s="30"/>
    </row>
    <row r="59" spans="1:13" s="4" customFormat="1" ht="24.5" customHeight="1" x14ac:dyDescent="0.3">
      <c r="A59" s="106" t="s">
        <v>170</v>
      </c>
      <c r="B59" s="132" t="s">
        <v>171</v>
      </c>
      <c r="C59" s="30"/>
      <c r="D59" s="28"/>
    </row>
    <row r="60" spans="1:13" s="4" customFormat="1" ht="26" x14ac:dyDescent="0.3">
      <c r="A60" s="50"/>
      <c r="B60" s="54" t="s">
        <v>439</v>
      </c>
      <c r="C60" s="109"/>
      <c r="D60" s="5"/>
      <c r="E60" s="6"/>
      <c r="F60" s="5"/>
      <c r="G60" s="5"/>
    </row>
    <row r="61" spans="1:13" s="4" customFormat="1" x14ac:dyDescent="0.3">
      <c r="A61" s="50"/>
      <c r="B61" s="5"/>
      <c r="C61" s="5"/>
      <c r="D61" s="5"/>
      <c r="E61" s="6"/>
      <c r="F61" s="5"/>
      <c r="G61" s="5"/>
    </row>
    <row r="62" spans="1:13" s="4" customFormat="1" ht="13.5" customHeight="1" x14ac:dyDescent="0.3">
      <c r="A62" s="50"/>
      <c r="B62" s="47" t="s">
        <v>215</v>
      </c>
      <c r="C62" s="109"/>
      <c r="D62" s="5"/>
      <c r="E62" s="6"/>
      <c r="F62" s="5"/>
      <c r="G62" s="5"/>
    </row>
    <row r="63" spans="1:13" s="4" customFormat="1" x14ac:dyDescent="0.3">
      <c r="A63" s="50"/>
      <c r="B63" s="5"/>
      <c r="C63" s="5"/>
      <c r="D63" s="5"/>
      <c r="E63" s="6"/>
      <c r="F63" s="5"/>
      <c r="G63" s="5"/>
    </row>
    <row r="64" spans="1:13" s="4" customFormat="1" ht="26" x14ac:dyDescent="0.3">
      <c r="A64" s="50"/>
      <c r="B64" s="47" t="s">
        <v>174</v>
      </c>
      <c r="C64" s="109"/>
      <c r="D64" s="5"/>
      <c r="E64" s="5"/>
      <c r="F64" s="5"/>
      <c r="G64" s="5"/>
    </row>
    <row r="65" spans="1:7" s="3" customFormat="1" x14ac:dyDescent="0.3">
      <c r="A65" s="50"/>
      <c r="B65" s="5"/>
      <c r="C65" s="5"/>
      <c r="D65" s="5"/>
      <c r="E65" s="5"/>
      <c r="F65" s="5"/>
      <c r="G65" s="5"/>
    </row>
    <row r="66" spans="1:7" s="4" customFormat="1" ht="11.5" customHeight="1" x14ac:dyDescent="0.3">
      <c r="A66" s="50"/>
      <c r="B66" s="5" t="s">
        <v>172</v>
      </c>
      <c r="C66" s="109"/>
      <c r="D66" s="3"/>
      <c r="E66" s="3"/>
      <c r="F66" s="3"/>
      <c r="G66" s="3"/>
    </row>
    <row r="67" spans="1:7" s="3" customFormat="1" ht="11.5" customHeight="1" x14ac:dyDescent="0.3">
      <c r="A67" s="50"/>
      <c r="B67" s="5"/>
    </row>
    <row r="68" spans="1:7" s="3" customFormat="1" ht="26" x14ac:dyDescent="0.3">
      <c r="A68" s="50"/>
      <c r="B68" s="47" t="s">
        <v>173</v>
      </c>
      <c r="C68" s="109"/>
    </row>
    <row r="69" spans="1:7" s="3" customFormat="1" x14ac:dyDescent="0.3">
      <c r="A69" s="50"/>
      <c r="B69" s="47"/>
    </row>
    <row r="70" spans="1:7" s="3" customFormat="1" x14ac:dyDescent="0.3">
      <c r="A70" s="32"/>
      <c r="B70" s="30"/>
      <c r="C70" s="56"/>
      <c r="D70" s="30"/>
    </row>
    <row r="71" spans="1:7" s="3" customFormat="1" x14ac:dyDescent="0.3">
      <c r="A71" s="32"/>
      <c r="B71" s="30"/>
      <c r="C71" s="56"/>
      <c r="D71" s="30"/>
    </row>
    <row r="72" spans="1:7" s="3" customFormat="1" x14ac:dyDescent="0.3">
      <c r="A72" s="32"/>
      <c r="B72" s="30"/>
      <c r="C72" s="56"/>
      <c r="D72" s="30"/>
    </row>
    <row r="73" spans="1:7" s="3" customFormat="1" x14ac:dyDescent="0.3">
      <c r="A73" s="32"/>
      <c r="B73" s="30"/>
      <c r="C73" s="56"/>
      <c r="D73" s="30"/>
    </row>
    <row r="74" spans="1:7" s="3" customFormat="1" x14ac:dyDescent="0.3">
      <c r="A74" s="32"/>
      <c r="B74" s="30"/>
      <c r="C74" s="56"/>
      <c r="D74" s="30"/>
    </row>
    <row r="75" spans="1:7" s="3" customFormat="1" x14ac:dyDescent="0.3">
      <c r="A75" s="32"/>
      <c r="B75" s="30"/>
      <c r="C75" s="56"/>
      <c r="D75" s="30"/>
    </row>
    <row r="76" spans="1:7" s="3" customFormat="1" x14ac:dyDescent="0.3">
      <c r="A76" s="32"/>
      <c r="B76" s="30"/>
      <c r="C76" s="56"/>
      <c r="D76" s="30"/>
    </row>
    <row r="77" spans="1:7" s="3" customFormat="1" x14ac:dyDescent="0.3">
      <c r="A77" s="32"/>
      <c r="B77" s="30"/>
      <c r="C77" s="56"/>
      <c r="D77" s="30"/>
    </row>
    <row r="78" spans="1:7" s="3" customFormat="1" x14ac:dyDescent="0.3">
      <c r="A78" s="32"/>
      <c r="B78" s="30"/>
      <c r="C78" s="56"/>
      <c r="D78" s="30"/>
    </row>
    <row r="79" spans="1:7" s="3" customFormat="1" x14ac:dyDescent="0.3">
      <c r="A79" s="32"/>
      <c r="B79" s="30"/>
      <c r="C79" s="56"/>
      <c r="D79" s="30"/>
    </row>
    <row r="80" spans="1:7"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row r="158" spans="1:4" s="3" customFormat="1" x14ac:dyDescent="0.3">
      <c r="A158" s="32"/>
      <c r="B158" s="30"/>
      <c r="C158" s="56"/>
      <c r="D158" s="30"/>
    </row>
    <row r="159" spans="1:4" s="3" customFormat="1" x14ac:dyDescent="0.3">
      <c r="A159" s="32"/>
      <c r="B159" s="30"/>
      <c r="C159" s="56"/>
      <c r="D159" s="30"/>
    </row>
    <row r="160" spans="1:4" s="3" customFormat="1" x14ac:dyDescent="0.3">
      <c r="A160" s="32"/>
      <c r="B160" s="30"/>
      <c r="C160" s="56"/>
      <c r="D160" s="30"/>
    </row>
    <row r="161" spans="1:4" s="3" customFormat="1" x14ac:dyDescent="0.3">
      <c r="A161" s="32"/>
      <c r="B161" s="30"/>
      <c r="C161" s="56"/>
      <c r="D161" s="30"/>
    </row>
    <row r="162" spans="1:4" s="3" customFormat="1" x14ac:dyDescent="0.3">
      <c r="A162" s="32"/>
      <c r="B162" s="30"/>
      <c r="C162" s="56"/>
      <c r="D162" s="30"/>
    </row>
    <row r="163" spans="1:4" s="3" customFormat="1" x14ac:dyDescent="0.3">
      <c r="A163" s="32"/>
      <c r="B163" s="30"/>
      <c r="C163" s="56"/>
      <c r="D163" s="30"/>
    </row>
    <row r="164" spans="1:4" s="3" customFormat="1" x14ac:dyDescent="0.3">
      <c r="A164" s="32"/>
      <c r="B164" s="30"/>
      <c r="C164" s="56"/>
      <c r="D164" s="30"/>
    </row>
    <row r="165" spans="1:4" s="3" customFormat="1" x14ac:dyDescent="0.3">
      <c r="A165" s="32"/>
      <c r="B165" s="30"/>
      <c r="C165" s="56"/>
      <c r="D165" s="30"/>
    </row>
    <row r="166" spans="1:4" s="3" customFormat="1" x14ac:dyDescent="0.3">
      <c r="A166" s="32"/>
      <c r="B166" s="30"/>
      <c r="C166" s="56"/>
      <c r="D166" s="30"/>
    </row>
    <row r="167" spans="1:4" s="3" customFormat="1" x14ac:dyDescent="0.3">
      <c r="A167" s="32"/>
      <c r="B167" s="30"/>
      <c r="C167" s="56"/>
      <c r="D167" s="30"/>
    </row>
    <row r="168" spans="1:4" s="3" customFormat="1" x14ac:dyDescent="0.3">
      <c r="A168" s="32"/>
      <c r="B168" s="30"/>
      <c r="C168" s="56"/>
      <c r="D168" s="30"/>
    </row>
    <row r="169" spans="1:4" s="3" customFormat="1" x14ac:dyDescent="0.3">
      <c r="A169" s="32"/>
      <c r="B169" s="30"/>
      <c r="C169" s="56"/>
      <c r="D169" s="30"/>
    </row>
    <row r="170" spans="1:4" s="3" customFormat="1" x14ac:dyDescent="0.3">
      <c r="A170" s="32"/>
      <c r="B170" s="30"/>
      <c r="C170" s="56"/>
      <c r="D170" s="30"/>
    </row>
    <row r="171" spans="1:4" s="3" customFormat="1" x14ac:dyDescent="0.3">
      <c r="A171" s="32"/>
      <c r="B171" s="30"/>
      <c r="C171" s="56"/>
      <c r="D171" s="30"/>
    </row>
    <row r="172" spans="1:4" s="3" customFormat="1" x14ac:dyDescent="0.3">
      <c r="A172" s="32"/>
      <c r="B172" s="30"/>
      <c r="C172" s="56"/>
      <c r="D172" s="30"/>
    </row>
    <row r="173" spans="1:4" s="3" customFormat="1" x14ac:dyDescent="0.3">
      <c r="A173" s="32"/>
      <c r="B173" s="30"/>
      <c r="C173" s="56"/>
      <c r="D173" s="30"/>
    </row>
    <row r="174" spans="1:4" s="3" customFormat="1" x14ac:dyDescent="0.3">
      <c r="A174" s="32"/>
      <c r="B174" s="30"/>
      <c r="C174" s="56"/>
      <c r="D174" s="30"/>
    </row>
    <row r="175" spans="1:4" s="3" customFormat="1" x14ac:dyDescent="0.3">
      <c r="A175" s="32"/>
      <c r="B175" s="30"/>
      <c r="C175" s="56"/>
      <c r="D175" s="30"/>
    </row>
    <row r="176" spans="1:4" s="3" customFormat="1" x14ac:dyDescent="0.3">
      <c r="A176" s="32"/>
      <c r="B176" s="30"/>
      <c r="C176" s="56"/>
      <c r="D176" s="30"/>
    </row>
    <row r="177" spans="1:4" s="3" customFormat="1" x14ac:dyDescent="0.3">
      <c r="A177" s="32"/>
      <c r="B177" s="30"/>
      <c r="C177" s="56"/>
      <c r="D177" s="30"/>
    </row>
    <row r="178" spans="1:4" s="3" customFormat="1" x14ac:dyDescent="0.3">
      <c r="A178" s="32"/>
      <c r="B178" s="30"/>
      <c r="C178" s="56"/>
      <c r="D178" s="30"/>
    </row>
    <row r="179" spans="1:4" s="3" customFormat="1" x14ac:dyDescent="0.3">
      <c r="A179" s="32"/>
      <c r="B179" s="30"/>
      <c r="C179" s="56"/>
      <c r="D179" s="30"/>
    </row>
    <row r="180" spans="1:4" s="3" customFormat="1" x14ac:dyDescent="0.3">
      <c r="A180" s="32"/>
      <c r="B180" s="30"/>
      <c r="C180" s="56"/>
      <c r="D180" s="30"/>
    </row>
    <row r="181" spans="1:4" s="3" customFormat="1" x14ac:dyDescent="0.3">
      <c r="A181" s="32"/>
      <c r="B181" s="30"/>
      <c r="C181" s="56"/>
      <c r="D181" s="30"/>
    </row>
    <row r="182" spans="1:4" s="3" customFormat="1" x14ac:dyDescent="0.3">
      <c r="A182" s="32"/>
      <c r="B182" s="30"/>
      <c r="C182" s="56"/>
      <c r="D182" s="30"/>
    </row>
    <row r="183" spans="1:4" s="3" customFormat="1" x14ac:dyDescent="0.3">
      <c r="A183" s="32"/>
      <c r="B183" s="30"/>
      <c r="C183" s="56"/>
      <c r="D183" s="30"/>
    </row>
    <row r="184" spans="1:4" s="3" customFormat="1" x14ac:dyDescent="0.3">
      <c r="A184" s="32"/>
      <c r="B184" s="30"/>
      <c r="C184" s="56"/>
      <c r="D184" s="30"/>
    </row>
    <row r="185" spans="1:4" s="3" customFormat="1" x14ac:dyDescent="0.3">
      <c r="A185" s="32"/>
      <c r="B185" s="30"/>
      <c r="C185" s="56"/>
      <c r="D185" s="30"/>
    </row>
    <row r="186" spans="1:4" s="3" customFormat="1" x14ac:dyDescent="0.3">
      <c r="A186" s="32"/>
      <c r="B186" s="30"/>
      <c r="C186" s="56"/>
      <c r="D186" s="30"/>
    </row>
    <row r="187" spans="1:4" s="3" customFormat="1" x14ac:dyDescent="0.3">
      <c r="A187" s="32"/>
      <c r="B187" s="30"/>
      <c r="C187" s="56"/>
      <c r="D187" s="30"/>
    </row>
    <row r="188" spans="1:4" s="3" customFormat="1" x14ac:dyDescent="0.3">
      <c r="A188" s="32"/>
      <c r="B188" s="30"/>
      <c r="C188" s="56"/>
      <c r="D188" s="30"/>
    </row>
    <row r="189" spans="1:4" s="3" customFormat="1" x14ac:dyDescent="0.3">
      <c r="A189" s="32"/>
      <c r="B189" s="30"/>
      <c r="C189" s="56"/>
      <c r="D189" s="30"/>
    </row>
    <row r="190" spans="1:4" s="3" customFormat="1" x14ac:dyDescent="0.3">
      <c r="A190" s="32"/>
      <c r="B190" s="30"/>
      <c r="C190" s="56"/>
      <c r="D190" s="30"/>
    </row>
    <row r="191" spans="1:4" s="3" customFormat="1" x14ac:dyDescent="0.3">
      <c r="A191" s="32"/>
      <c r="B191" s="30"/>
      <c r="C191" s="56"/>
      <c r="D191" s="30"/>
    </row>
    <row r="192" spans="1:4" s="3" customFormat="1" x14ac:dyDescent="0.3">
      <c r="A192" s="32"/>
      <c r="B192" s="30"/>
      <c r="C192" s="56"/>
      <c r="D192" s="30"/>
    </row>
    <row r="193" spans="1:4" s="3" customFormat="1" x14ac:dyDescent="0.3">
      <c r="A193" s="32"/>
      <c r="B193" s="30"/>
      <c r="C193" s="56"/>
      <c r="D193" s="30"/>
    </row>
    <row r="194" spans="1:4" s="3" customFormat="1" x14ac:dyDescent="0.3">
      <c r="A194" s="32"/>
      <c r="B194" s="30"/>
      <c r="C194" s="56"/>
      <c r="D194" s="30"/>
    </row>
    <row r="195" spans="1:4" s="3" customFormat="1" x14ac:dyDescent="0.3">
      <c r="A195" s="32"/>
      <c r="B195" s="30"/>
      <c r="C195" s="56"/>
      <c r="D195" s="30"/>
    </row>
    <row r="196" spans="1:4" s="3" customFormat="1" x14ac:dyDescent="0.3">
      <c r="A196" s="32"/>
      <c r="B196" s="30"/>
      <c r="C196" s="56"/>
      <c r="D196" s="30"/>
    </row>
  </sheetData>
  <mergeCells count="5">
    <mergeCell ref="A1:C2"/>
    <mergeCell ref="E1:E2"/>
    <mergeCell ref="A20:B20"/>
    <mergeCell ref="A23:B23"/>
    <mergeCell ref="A7:B7"/>
  </mergeCells>
  <hyperlinks>
    <hyperlink ref="E1:E2" location="'Menu principal'!A1" display="Menu principal" xr:uid="{DF5B7201-E9EF-451F-AD97-9362EB923F68}"/>
  </hyperlink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502E186-E1A4-463C-A097-7FA31E9184D2}">
          <x14:formula1>
            <xm:f>Liste!$A$1:$A$2</xm:f>
          </x14:formula1>
          <xm:sqref>C11 C13 C22</xm:sqref>
        </x14:dataValidation>
        <x14:dataValidation type="list" allowBlank="1" showInputMessage="1" showErrorMessage="1" xr:uid="{110DDB0B-D926-4771-86EC-35A0B82C01F5}">
          <x14:formula1>
            <xm:f>Liste!$B$1:$B$2</xm:f>
          </x14:formula1>
          <xm:sqref>C55 C51 C53 C57 C66 C64 C62 C60 C49 C47 C68 C45 C43 C41 C39 C34 C32 C29</xm:sqref>
        </x14:dataValidation>
        <x14:dataValidation type="list" allowBlank="1" showInputMessage="1" showErrorMessage="1" xr:uid="{0DDEDB10-52B1-404A-9B9E-D492BD4BAF3A}">
          <x14:formula1>
            <xm:f>Liste!$C$1:$C$3</xm:f>
          </x14:formula1>
          <xm:sqref>C17 C36 C19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2322E-10D8-49F1-A70C-B8A4C6B05EAE}">
  <dimension ref="A1:E157"/>
  <sheetViews>
    <sheetView zoomScale="90" zoomScaleNormal="90" workbookViewId="0">
      <pane ySplit="4" topLeftCell="A5" activePane="bottomLeft" state="frozen"/>
      <selection pane="bottomLeft" activeCell="B10" sqref="B10"/>
    </sheetView>
  </sheetViews>
  <sheetFormatPr baseColWidth="10" defaultColWidth="10.81640625" defaultRowHeight="13" x14ac:dyDescent="0.3"/>
  <cols>
    <col min="1" max="1" width="4.453125" style="39" customWidth="1"/>
    <col min="2" max="2" width="109.6328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475</v>
      </c>
      <c r="B1" s="293"/>
      <c r="C1" s="293"/>
      <c r="D1" s="40"/>
      <c r="E1" s="294" t="s">
        <v>14</v>
      </c>
    </row>
    <row r="2" spans="1:5" s="2" customFormat="1" ht="14.5" x14ac:dyDescent="0.35">
      <c r="A2" s="293"/>
      <c r="B2" s="293"/>
      <c r="C2" s="293"/>
      <c r="D2" s="40"/>
      <c r="E2" s="294"/>
    </row>
    <row r="3" spans="1:5" s="2" customFormat="1" ht="14.5" x14ac:dyDescent="0.35">
      <c r="A3" s="48"/>
      <c r="B3" s="26"/>
      <c r="C3" s="55"/>
      <c r="D3" s="25"/>
    </row>
    <row r="4" spans="1:5" s="41" customFormat="1" ht="18" x14ac:dyDescent="0.7">
      <c r="A4" s="107" t="s">
        <v>70</v>
      </c>
      <c r="B4" s="108" t="s">
        <v>118</v>
      </c>
      <c r="C4" s="107" t="s">
        <v>114</v>
      </c>
    </row>
    <row r="5" spans="1:5" s="45" customFormat="1" ht="12.5" customHeight="1" x14ac:dyDescent="0.7">
      <c r="A5" s="43"/>
      <c r="B5" s="44"/>
      <c r="C5" s="60"/>
    </row>
    <row r="6" spans="1:5" s="4" customFormat="1" ht="21.5" customHeight="1" x14ac:dyDescent="0.3">
      <c r="A6" s="106" t="s">
        <v>117</v>
      </c>
      <c r="B6" s="53" t="s">
        <v>501</v>
      </c>
      <c r="C6" s="109"/>
      <c r="D6" s="28"/>
    </row>
    <row r="7" spans="1:5" s="3" customFormat="1" x14ac:dyDescent="0.3">
      <c r="A7" s="49"/>
      <c r="B7" s="49"/>
      <c r="C7" s="56"/>
      <c r="D7" s="30"/>
    </row>
    <row r="8" spans="1:5" s="4" customFormat="1" ht="23" customHeight="1" x14ac:dyDescent="0.3">
      <c r="A8" s="106" t="s">
        <v>90</v>
      </c>
      <c r="B8" s="53" t="s">
        <v>24</v>
      </c>
      <c r="C8" s="109"/>
      <c r="D8" s="28"/>
    </row>
    <row r="9" spans="1:5" s="3" customFormat="1" x14ac:dyDescent="0.3">
      <c r="A9" s="49"/>
      <c r="B9" s="49"/>
      <c r="C9" s="57"/>
      <c r="D9" s="30"/>
    </row>
    <row r="10" spans="1:5" s="52" customFormat="1" ht="26" customHeight="1" x14ac:dyDescent="0.35">
      <c r="A10" s="106" t="s">
        <v>91</v>
      </c>
      <c r="B10" s="53" t="s">
        <v>66</v>
      </c>
      <c r="C10" s="109"/>
    </row>
    <row r="11" spans="1:5" s="4" customFormat="1" x14ac:dyDescent="0.3">
      <c r="A11" s="50"/>
      <c r="B11" s="47"/>
      <c r="C11" s="58"/>
      <c r="D11" s="28"/>
    </row>
    <row r="12" spans="1:5" s="3" customFormat="1" x14ac:dyDescent="0.3">
      <c r="A12" s="32"/>
      <c r="B12" s="30"/>
      <c r="C12" s="56"/>
      <c r="D12" s="30"/>
    </row>
    <row r="13" spans="1:5" s="3" customFormat="1" x14ac:dyDescent="0.3">
      <c r="A13" s="32"/>
      <c r="B13" s="30"/>
      <c r="C13" s="56"/>
      <c r="D13" s="30"/>
    </row>
    <row r="14" spans="1:5" s="3" customFormat="1" x14ac:dyDescent="0.3">
      <c r="A14" s="32"/>
      <c r="B14" s="30"/>
      <c r="C14" s="56"/>
      <c r="D14" s="30"/>
    </row>
    <row r="15" spans="1:5" s="3" customFormat="1" x14ac:dyDescent="0.3">
      <c r="A15" s="32"/>
      <c r="B15" s="30"/>
      <c r="C15" s="56"/>
      <c r="D15" s="30"/>
    </row>
    <row r="16" spans="1:5" s="3" customFormat="1" x14ac:dyDescent="0.3">
      <c r="A16" s="32"/>
      <c r="B16" s="30"/>
      <c r="C16" s="56"/>
      <c r="D16" s="30"/>
    </row>
    <row r="17" spans="1:4" s="3" customFormat="1" x14ac:dyDescent="0.3">
      <c r="A17" s="32"/>
      <c r="B17" s="30"/>
      <c r="C17" s="56"/>
      <c r="D17" s="30"/>
    </row>
    <row r="18" spans="1:4" s="3" customFormat="1" x14ac:dyDescent="0.3">
      <c r="A18" s="32"/>
      <c r="B18" s="30"/>
      <c r="C18" s="56"/>
      <c r="D18" s="30"/>
    </row>
    <row r="19" spans="1:4" s="3" customFormat="1" x14ac:dyDescent="0.3">
      <c r="A19" s="32"/>
      <c r="B19" s="30"/>
      <c r="C19" s="56"/>
      <c r="D19" s="30"/>
    </row>
    <row r="20" spans="1:4" s="3" customFormat="1" x14ac:dyDescent="0.3">
      <c r="A20" s="32"/>
      <c r="B20" s="30"/>
      <c r="C20" s="56"/>
      <c r="D20" s="30"/>
    </row>
    <row r="21" spans="1:4" s="3" customFormat="1" x14ac:dyDescent="0.3">
      <c r="A21" s="32"/>
      <c r="B21" s="30"/>
      <c r="C21" s="56"/>
      <c r="D21" s="30"/>
    </row>
    <row r="22" spans="1:4" s="3" customFormat="1" x14ac:dyDescent="0.3">
      <c r="A22" s="32"/>
      <c r="B22" s="30"/>
      <c r="C22" s="56"/>
      <c r="D22" s="30"/>
    </row>
    <row r="23" spans="1:4" s="3" customFormat="1" x14ac:dyDescent="0.3">
      <c r="A23" s="32"/>
      <c r="B23" s="30"/>
      <c r="C23" s="56"/>
      <c r="D23" s="30"/>
    </row>
    <row r="24" spans="1:4" s="3" customFormat="1" x14ac:dyDescent="0.3">
      <c r="A24" s="32"/>
      <c r="B24" s="30"/>
      <c r="C24" s="56"/>
      <c r="D24" s="30"/>
    </row>
    <row r="25" spans="1:4" s="3" customFormat="1" x14ac:dyDescent="0.3">
      <c r="A25" s="32"/>
      <c r="B25" s="30"/>
      <c r="C25" s="56"/>
      <c r="D25" s="30"/>
    </row>
    <row r="26" spans="1:4" s="3" customFormat="1" x14ac:dyDescent="0.3">
      <c r="A26" s="32"/>
      <c r="B26" s="30"/>
      <c r="C26" s="56"/>
      <c r="D26" s="30"/>
    </row>
    <row r="27" spans="1:4" s="3" customFormat="1" x14ac:dyDescent="0.3">
      <c r="A27" s="32"/>
      <c r="B27" s="30"/>
      <c r="C27" s="56"/>
      <c r="D27" s="30"/>
    </row>
    <row r="28" spans="1:4" s="3" customFormat="1" x14ac:dyDescent="0.3">
      <c r="A28" s="32"/>
      <c r="B28" s="30"/>
      <c r="C28" s="56"/>
      <c r="D28" s="30"/>
    </row>
    <row r="29" spans="1:4" s="3" customFormat="1" x14ac:dyDescent="0.3">
      <c r="A29" s="32"/>
      <c r="B29" s="30"/>
      <c r="C29" s="56"/>
      <c r="D29" s="30"/>
    </row>
    <row r="30" spans="1:4" s="3" customFormat="1" x14ac:dyDescent="0.3">
      <c r="A30" s="32"/>
      <c r="B30" s="30"/>
      <c r="C30" s="56"/>
      <c r="D30" s="30"/>
    </row>
    <row r="31" spans="1:4" s="3" customFormat="1" x14ac:dyDescent="0.3">
      <c r="A31" s="32"/>
      <c r="B31" s="30"/>
      <c r="C31" s="56"/>
      <c r="D31" s="30"/>
    </row>
    <row r="32" spans="1:4" s="3" customFormat="1" x14ac:dyDescent="0.3">
      <c r="A32" s="32"/>
      <c r="B32" s="30"/>
      <c r="C32" s="56"/>
      <c r="D32" s="30"/>
    </row>
    <row r="33" spans="1:4" s="3" customFormat="1" x14ac:dyDescent="0.3">
      <c r="A33" s="32"/>
      <c r="B33" s="30"/>
      <c r="C33" s="56"/>
      <c r="D33" s="30"/>
    </row>
    <row r="34" spans="1:4" s="3" customFormat="1" x14ac:dyDescent="0.3">
      <c r="A34" s="32"/>
      <c r="B34" s="30"/>
      <c r="C34" s="56"/>
      <c r="D34" s="30"/>
    </row>
    <row r="35" spans="1:4" s="3" customFormat="1" x14ac:dyDescent="0.3">
      <c r="A35" s="32"/>
      <c r="B35" s="30"/>
      <c r="C35" s="56"/>
      <c r="D35" s="30"/>
    </row>
    <row r="36" spans="1:4" s="3" customFormat="1" x14ac:dyDescent="0.3">
      <c r="A36" s="32"/>
      <c r="B36" s="30"/>
      <c r="C36" s="56"/>
      <c r="D36" s="30"/>
    </row>
    <row r="37" spans="1:4" s="3" customFormat="1" x14ac:dyDescent="0.3">
      <c r="A37" s="32"/>
      <c r="B37" s="30"/>
      <c r="C37" s="56"/>
      <c r="D37" s="30"/>
    </row>
    <row r="38" spans="1:4" s="3" customFormat="1" x14ac:dyDescent="0.3">
      <c r="A38" s="32"/>
      <c r="B38" s="30"/>
      <c r="C38" s="56"/>
      <c r="D38" s="30"/>
    </row>
    <row r="39" spans="1:4" s="3" customFormat="1" x14ac:dyDescent="0.3">
      <c r="A39" s="32"/>
      <c r="B39" s="30"/>
      <c r="C39" s="56"/>
      <c r="D39" s="30"/>
    </row>
    <row r="40" spans="1:4" s="3" customFormat="1" x14ac:dyDescent="0.3">
      <c r="A40" s="32"/>
      <c r="B40" s="30"/>
      <c r="C40" s="56"/>
      <c r="D40" s="30"/>
    </row>
    <row r="41" spans="1:4" s="3" customFormat="1" x14ac:dyDescent="0.3">
      <c r="A41" s="32"/>
      <c r="B41" s="30"/>
      <c r="C41" s="56"/>
      <c r="D41" s="30"/>
    </row>
    <row r="42" spans="1:4" s="3" customFormat="1" x14ac:dyDescent="0.3">
      <c r="A42" s="32"/>
      <c r="B42" s="30"/>
      <c r="C42" s="56"/>
      <c r="D42" s="30"/>
    </row>
    <row r="43" spans="1:4" s="3" customFormat="1" x14ac:dyDescent="0.3">
      <c r="A43" s="32"/>
      <c r="B43" s="30"/>
      <c r="C43" s="56"/>
      <c r="D43" s="30"/>
    </row>
    <row r="44" spans="1:4" s="3" customFormat="1" x14ac:dyDescent="0.3">
      <c r="A44" s="32"/>
      <c r="B44" s="30"/>
      <c r="C44" s="56"/>
      <c r="D44" s="30"/>
    </row>
    <row r="45" spans="1:4" s="3" customFormat="1" x14ac:dyDescent="0.3">
      <c r="A45" s="32"/>
      <c r="B45" s="30"/>
      <c r="C45" s="56"/>
      <c r="D45" s="30"/>
    </row>
    <row r="46" spans="1:4" s="3" customFormat="1" x14ac:dyDescent="0.3">
      <c r="A46" s="32"/>
      <c r="B46" s="30"/>
      <c r="C46" s="56"/>
      <c r="D46" s="30"/>
    </row>
    <row r="47" spans="1:4" s="3" customFormat="1" x14ac:dyDescent="0.3">
      <c r="A47" s="32"/>
      <c r="B47" s="30"/>
      <c r="C47" s="56"/>
      <c r="D47" s="30"/>
    </row>
    <row r="48" spans="1:4" s="3" customFormat="1" x14ac:dyDescent="0.3">
      <c r="A48" s="32"/>
      <c r="B48" s="30"/>
      <c r="C48" s="56"/>
      <c r="D48" s="30"/>
    </row>
    <row r="49" spans="1:4" s="3" customFormat="1" x14ac:dyDescent="0.3">
      <c r="A49" s="32"/>
      <c r="B49" s="30"/>
      <c r="C49" s="56"/>
      <c r="D49" s="30"/>
    </row>
    <row r="50" spans="1:4" s="3" customFormat="1" x14ac:dyDescent="0.3">
      <c r="A50" s="32"/>
      <c r="B50" s="30"/>
      <c r="C50" s="56"/>
      <c r="D50" s="30"/>
    </row>
    <row r="51" spans="1:4" s="3" customFormat="1" x14ac:dyDescent="0.3">
      <c r="A51" s="32"/>
      <c r="B51" s="30"/>
      <c r="C51" s="56"/>
      <c r="D51" s="30"/>
    </row>
    <row r="52" spans="1:4" s="3" customFormat="1" x14ac:dyDescent="0.3">
      <c r="A52" s="32"/>
      <c r="B52" s="30"/>
      <c r="C52" s="56"/>
      <c r="D52" s="30"/>
    </row>
    <row r="53" spans="1:4" s="3" customFormat="1" x14ac:dyDescent="0.3">
      <c r="A53" s="32"/>
      <c r="B53" s="30"/>
      <c r="C53" s="56"/>
      <c r="D53" s="30"/>
    </row>
    <row r="54" spans="1:4" s="3" customFormat="1" x14ac:dyDescent="0.3">
      <c r="A54" s="32"/>
      <c r="B54" s="30"/>
      <c r="C54" s="56"/>
      <c r="D54" s="30"/>
    </row>
    <row r="55" spans="1:4" s="3" customFormat="1" x14ac:dyDescent="0.3">
      <c r="A55" s="32"/>
      <c r="B55" s="30"/>
      <c r="C55" s="56"/>
      <c r="D55" s="30"/>
    </row>
    <row r="56" spans="1:4" s="3" customFormat="1" x14ac:dyDescent="0.3">
      <c r="A56" s="32"/>
      <c r="B56" s="30"/>
      <c r="C56" s="56"/>
      <c r="D56" s="30"/>
    </row>
    <row r="57" spans="1:4" s="3" customFormat="1" x14ac:dyDescent="0.3">
      <c r="A57" s="32"/>
      <c r="B57" s="30"/>
      <c r="C57" s="56"/>
      <c r="D57" s="30"/>
    </row>
    <row r="58" spans="1:4" s="3" customFormat="1" x14ac:dyDescent="0.3">
      <c r="A58" s="32"/>
      <c r="B58" s="30"/>
      <c r="C58" s="56"/>
      <c r="D58" s="30"/>
    </row>
    <row r="59" spans="1:4" s="3" customFormat="1" x14ac:dyDescent="0.3">
      <c r="A59" s="32"/>
      <c r="B59" s="30"/>
      <c r="C59" s="56"/>
      <c r="D59" s="30"/>
    </row>
    <row r="60" spans="1:4" s="3" customFormat="1" x14ac:dyDescent="0.3">
      <c r="A60" s="32"/>
      <c r="B60" s="30"/>
      <c r="C60" s="56"/>
      <c r="D60" s="30"/>
    </row>
    <row r="61" spans="1:4" s="3" customFormat="1" x14ac:dyDescent="0.3">
      <c r="A61" s="32"/>
      <c r="B61" s="30"/>
      <c r="C61" s="56"/>
      <c r="D61" s="30"/>
    </row>
    <row r="62" spans="1:4" s="3" customFormat="1" x14ac:dyDescent="0.3">
      <c r="A62" s="32"/>
      <c r="B62" s="30"/>
      <c r="C62" s="56"/>
      <c r="D62" s="30"/>
    </row>
    <row r="63" spans="1:4" s="3" customFormat="1" x14ac:dyDescent="0.3">
      <c r="A63" s="32"/>
      <c r="B63" s="30"/>
      <c r="C63" s="56"/>
      <c r="D63" s="30"/>
    </row>
    <row r="64" spans="1:4" s="3" customFormat="1" x14ac:dyDescent="0.3">
      <c r="A64" s="32"/>
      <c r="B64" s="30"/>
      <c r="C64" s="56"/>
      <c r="D64" s="30"/>
    </row>
    <row r="65" spans="1:4" s="3" customFormat="1" x14ac:dyDescent="0.3">
      <c r="A65" s="32"/>
      <c r="B65" s="30"/>
      <c r="C65" s="56"/>
      <c r="D65" s="30"/>
    </row>
    <row r="66" spans="1:4" s="3" customFormat="1" x14ac:dyDescent="0.3">
      <c r="A66" s="32"/>
      <c r="B66" s="30"/>
      <c r="C66" s="56"/>
      <c r="D66" s="30"/>
    </row>
    <row r="67" spans="1:4" s="3" customFormat="1" x14ac:dyDescent="0.3">
      <c r="A67" s="32"/>
      <c r="B67" s="30"/>
      <c r="C67" s="56"/>
      <c r="D67" s="30"/>
    </row>
    <row r="68" spans="1:4" s="3" customFormat="1" x14ac:dyDescent="0.3">
      <c r="A68" s="32"/>
      <c r="B68" s="30"/>
      <c r="C68" s="56"/>
      <c r="D68" s="30"/>
    </row>
    <row r="69" spans="1:4" s="3" customFormat="1" x14ac:dyDescent="0.3">
      <c r="A69" s="32"/>
      <c r="B69" s="30"/>
      <c r="C69" s="56"/>
      <c r="D69" s="30"/>
    </row>
    <row r="70" spans="1:4" s="3" customFormat="1" x14ac:dyDescent="0.3">
      <c r="A70" s="32"/>
      <c r="B70" s="30"/>
      <c r="C70" s="56"/>
      <c r="D70" s="30"/>
    </row>
    <row r="71" spans="1:4" s="3" customFormat="1" x14ac:dyDescent="0.3">
      <c r="A71" s="32"/>
      <c r="B71" s="30"/>
      <c r="C71" s="56"/>
      <c r="D71" s="30"/>
    </row>
    <row r="72" spans="1:4" s="3" customFormat="1" x14ac:dyDescent="0.3">
      <c r="A72" s="32"/>
      <c r="B72" s="30"/>
      <c r="C72" s="56"/>
      <c r="D72" s="30"/>
    </row>
    <row r="73" spans="1:4" s="3" customFormat="1" x14ac:dyDescent="0.3">
      <c r="A73" s="32"/>
      <c r="B73" s="30"/>
      <c r="C73" s="56"/>
      <c r="D73" s="30"/>
    </row>
    <row r="74" spans="1:4" s="3" customFormat="1" x14ac:dyDescent="0.3">
      <c r="A74" s="32"/>
      <c r="B74" s="30"/>
      <c r="C74" s="56"/>
      <c r="D74" s="30"/>
    </row>
    <row r="75" spans="1:4" s="3" customFormat="1" x14ac:dyDescent="0.3">
      <c r="A75" s="32"/>
      <c r="B75" s="30"/>
      <c r="C75" s="56"/>
      <c r="D75" s="30"/>
    </row>
    <row r="76" spans="1:4" s="3" customFormat="1" x14ac:dyDescent="0.3">
      <c r="A76" s="32"/>
      <c r="B76" s="30"/>
      <c r="C76" s="56"/>
      <c r="D76" s="30"/>
    </row>
    <row r="77" spans="1:4" s="3" customFormat="1" x14ac:dyDescent="0.3">
      <c r="A77" s="32"/>
      <c r="B77" s="30"/>
      <c r="C77" s="56"/>
      <c r="D77" s="30"/>
    </row>
    <row r="78" spans="1:4" s="3" customFormat="1" x14ac:dyDescent="0.3">
      <c r="A78" s="32"/>
      <c r="B78" s="30"/>
      <c r="C78" s="56"/>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sheetData>
  <mergeCells count="2">
    <mergeCell ref="A1:C2"/>
    <mergeCell ref="E1:E2"/>
  </mergeCells>
  <hyperlinks>
    <hyperlink ref="E1:E2" location="'Menu principal'!A1" display="Menu principal" xr:uid="{12B2B768-D41C-4F5C-8ED3-A85CB94BA83D}"/>
  </hyperlink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7444AF-2241-476F-AEAE-239B7E4B76AD}">
          <x14:formula1>
            <xm:f>Liste!$B$1:$B$2</xm:f>
          </x14:formula1>
          <xm:sqref>C6 C10 C8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FA15-C41A-43A4-B4C5-3A734FB8B981}">
  <dimension ref="A1:E190"/>
  <sheetViews>
    <sheetView zoomScale="90" zoomScaleNormal="90" workbookViewId="0">
      <pane ySplit="4" topLeftCell="A5" activePane="bottomLeft" state="frozen"/>
      <selection pane="bottomLeft" sqref="A1:C2"/>
    </sheetView>
  </sheetViews>
  <sheetFormatPr baseColWidth="10" defaultColWidth="10.81640625" defaultRowHeight="13" x14ac:dyDescent="0.3"/>
  <cols>
    <col min="1" max="1" width="4.453125" style="39" customWidth="1"/>
    <col min="2" max="2" width="109.6328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477</v>
      </c>
      <c r="B1" s="293"/>
      <c r="C1" s="293"/>
      <c r="D1" s="40"/>
      <c r="E1" s="294" t="s">
        <v>14</v>
      </c>
    </row>
    <row r="2" spans="1:5" s="2" customFormat="1" ht="14.5" x14ac:dyDescent="0.35">
      <c r="A2" s="293"/>
      <c r="B2" s="293"/>
      <c r="C2" s="293"/>
      <c r="D2" s="40"/>
      <c r="E2" s="294"/>
    </row>
    <row r="3" spans="1:5" s="2" customFormat="1" ht="14.5" x14ac:dyDescent="0.35">
      <c r="A3" s="48"/>
      <c r="B3" s="26"/>
      <c r="C3" s="55"/>
      <c r="D3" s="25"/>
    </row>
    <row r="4" spans="1:5" s="41" customFormat="1" ht="18" x14ac:dyDescent="0.7">
      <c r="A4" s="107" t="s">
        <v>70</v>
      </c>
      <c r="B4" s="108" t="s">
        <v>118</v>
      </c>
      <c r="C4" s="107" t="s">
        <v>114</v>
      </c>
    </row>
    <row r="5" spans="1:5" s="45" customFormat="1" ht="12.5" customHeight="1" x14ac:dyDescent="0.7">
      <c r="A5" s="43"/>
      <c r="B5" s="44"/>
      <c r="C5" s="60"/>
    </row>
    <row r="6" spans="1:5" s="4" customFormat="1" ht="16.5" customHeight="1" x14ac:dyDescent="0.3">
      <c r="A6" s="106" t="s">
        <v>116</v>
      </c>
      <c r="B6" s="53" t="s">
        <v>143</v>
      </c>
      <c r="C6" s="109"/>
      <c r="D6" s="28"/>
    </row>
    <row r="7" spans="1:5" s="4" customFormat="1" ht="75" customHeight="1" x14ac:dyDescent="0.3">
      <c r="A7" s="49"/>
      <c r="B7" s="89" t="s">
        <v>182</v>
      </c>
      <c r="C7" s="56"/>
      <c r="D7" s="28"/>
    </row>
    <row r="8" spans="1:5" s="4" customFormat="1" ht="26" x14ac:dyDescent="0.3">
      <c r="A8" s="106" t="s">
        <v>93</v>
      </c>
      <c r="B8" s="51" t="s">
        <v>486</v>
      </c>
      <c r="C8" s="109"/>
      <c r="D8" s="28"/>
    </row>
    <row r="9" spans="1:5" s="4" customFormat="1" ht="18" customHeight="1" x14ac:dyDescent="0.3">
      <c r="A9" s="49"/>
      <c r="B9" s="89"/>
      <c r="C9" s="56"/>
      <c r="D9" s="28"/>
    </row>
    <row r="10" spans="1:5" s="4" customFormat="1" ht="39.5" customHeight="1" x14ac:dyDescent="0.3">
      <c r="A10" s="106" t="s">
        <v>94</v>
      </c>
      <c r="B10" s="54" t="s">
        <v>200</v>
      </c>
      <c r="C10" s="115"/>
      <c r="D10" s="28"/>
    </row>
    <row r="11" spans="1:5" s="3" customFormat="1" x14ac:dyDescent="0.3">
      <c r="A11" s="49"/>
      <c r="B11" s="49"/>
      <c r="C11" s="56"/>
      <c r="D11" s="30"/>
    </row>
    <row r="12" spans="1:5" s="4" customFormat="1" ht="26" x14ac:dyDescent="0.3">
      <c r="A12" s="106" t="s">
        <v>95</v>
      </c>
      <c r="B12" s="93" t="s">
        <v>487</v>
      </c>
      <c r="C12" s="109"/>
      <c r="D12" s="28"/>
    </row>
    <row r="13" spans="1:5" s="3" customFormat="1" x14ac:dyDescent="0.3">
      <c r="A13" s="49"/>
      <c r="B13" s="49"/>
      <c r="C13" s="57"/>
      <c r="D13" s="30"/>
    </row>
    <row r="14" spans="1:5" s="4" customFormat="1" ht="22" customHeight="1" x14ac:dyDescent="0.3">
      <c r="A14" s="106" t="s">
        <v>96</v>
      </c>
      <c r="B14" s="53" t="s">
        <v>2</v>
      </c>
      <c r="C14" s="109"/>
      <c r="D14" s="28"/>
    </row>
    <row r="15" spans="1:5" s="3" customFormat="1" x14ac:dyDescent="0.3">
      <c r="A15" s="49"/>
      <c r="B15" s="49"/>
      <c r="C15" s="56"/>
      <c r="D15" s="30"/>
    </row>
    <row r="16" spans="1:5" s="4" customFormat="1" ht="22.5" customHeight="1" x14ac:dyDescent="0.3">
      <c r="A16" s="106" t="s">
        <v>97</v>
      </c>
      <c r="B16" s="49" t="s">
        <v>488</v>
      </c>
      <c r="C16" s="109"/>
      <c r="D16" s="28"/>
    </row>
    <row r="17" spans="1:4" s="3" customFormat="1" x14ac:dyDescent="0.3">
      <c r="A17" s="49"/>
      <c r="B17" s="49"/>
      <c r="C17" s="57"/>
      <c r="D17" s="30"/>
    </row>
    <row r="18" spans="1:4" s="52" customFormat="1" ht="23.5" customHeight="1" x14ac:dyDescent="0.35">
      <c r="A18" s="106" t="s">
        <v>98</v>
      </c>
      <c r="B18" s="53" t="s">
        <v>8</v>
      </c>
      <c r="C18" s="109"/>
    </row>
    <row r="19" spans="1:4" s="4" customFormat="1" x14ac:dyDescent="0.3">
      <c r="A19" s="50"/>
      <c r="B19" s="32"/>
      <c r="C19" s="58"/>
      <c r="D19" s="28"/>
    </row>
    <row r="20" spans="1:4" s="4" customFormat="1" ht="24" customHeight="1" x14ac:dyDescent="0.3">
      <c r="A20" s="106" t="s">
        <v>478</v>
      </c>
      <c r="B20" s="53" t="s">
        <v>9</v>
      </c>
      <c r="C20" s="109"/>
      <c r="D20" s="28"/>
    </row>
    <row r="21" spans="1:4" s="3" customFormat="1" x14ac:dyDescent="0.3">
      <c r="A21" s="32"/>
      <c r="B21" s="32"/>
      <c r="C21" s="57"/>
      <c r="D21" s="30"/>
    </row>
    <row r="22" spans="1:4" s="4" customFormat="1" ht="21.5" customHeight="1" x14ac:dyDescent="0.3">
      <c r="A22" s="106" t="s">
        <v>479</v>
      </c>
      <c r="B22" s="53" t="s">
        <v>10</v>
      </c>
      <c r="C22" s="109"/>
      <c r="D22" s="28"/>
    </row>
    <row r="23" spans="1:4" s="4" customFormat="1" x14ac:dyDescent="0.3">
      <c r="A23" s="50"/>
      <c r="B23" s="32"/>
      <c r="C23" s="57"/>
      <c r="D23" s="28"/>
    </row>
    <row r="24" spans="1:4" s="4" customFormat="1" ht="23.5" customHeight="1" x14ac:dyDescent="0.3">
      <c r="A24" s="106" t="s">
        <v>480</v>
      </c>
      <c r="B24" s="53" t="s">
        <v>11</v>
      </c>
      <c r="C24" s="109"/>
      <c r="D24" s="28"/>
    </row>
    <row r="25" spans="1:4" s="3" customFormat="1" x14ac:dyDescent="0.3">
      <c r="A25" s="50"/>
      <c r="B25" s="32"/>
      <c r="C25" s="56"/>
      <c r="D25" s="30"/>
    </row>
    <row r="26" spans="1:4" s="4" customFormat="1" ht="24.5" customHeight="1" x14ac:dyDescent="0.3">
      <c r="A26" s="106" t="s">
        <v>481</v>
      </c>
      <c r="B26" s="53" t="s">
        <v>22</v>
      </c>
      <c r="C26" s="109"/>
      <c r="D26" s="28"/>
    </row>
    <row r="27" spans="1:4" s="4" customFormat="1" x14ac:dyDescent="0.3">
      <c r="A27" s="50"/>
      <c r="B27" s="49"/>
      <c r="C27" s="57"/>
      <c r="D27" s="27"/>
    </row>
    <row r="28" spans="1:4" s="4" customFormat="1" ht="22.5" customHeight="1" x14ac:dyDescent="0.3">
      <c r="A28" s="106" t="s">
        <v>482</v>
      </c>
      <c r="B28" s="53" t="s">
        <v>457</v>
      </c>
      <c r="C28" s="109"/>
      <c r="D28" s="28"/>
    </row>
    <row r="29" spans="1:4" s="4" customFormat="1" x14ac:dyDescent="0.3">
      <c r="A29" s="50"/>
      <c r="B29" s="49"/>
      <c r="C29" s="57"/>
      <c r="D29" s="27"/>
    </row>
    <row r="30" spans="1:4" s="4" customFormat="1" ht="22" customHeight="1" x14ac:dyDescent="0.3">
      <c r="A30" s="106" t="s">
        <v>483</v>
      </c>
      <c r="B30" s="53" t="s">
        <v>458</v>
      </c>
      <c r="C30" s="109"/>
      <c r="D30" s="28"/>
    </row>
    <row r="31" spans="1:4" s="4" customFormat="1" x14ac:dyDescent="0.3">
      <c r="A31" s="50"/>
      <c r="B31" s="27"/>
      <c r="C31" s="57"/>
      <c r="D31" s="27"/>
    </row>
    <row r="32" spans="1:4" s="3" customFormat="1" ht="22.5" customHeight="1" x14ac:dyDescent="0.3">
      <c r="A32" s="32"/>
      <c r="B32" s="30"/>
      <c r="C32" s="56"/>
      <c r="D32" s="30"/>
    </row>
    <row r="33" spans="1:4" s="3" customFormat="1" x14ac:dyDescent="0.3">
      <c r="A33" s="32"/>
      <c r="B33" s="30"/>
      <c r="C33" s="56"/>
      <c r="D33" s="30"/>
    </row>
    <row r="34" spans="1:4" s="3" customFormat="1" x14ac:dyDescent="0.3">
      <c r="A34" s="32"/>
      <c r="B34" s="30"/>
      <c r="C34" s="56"/>
      <c r="D34" s="30"/>
    </row>
    <row r="35" spans="1:4" s="3" customFormat="1" x14ac:dyDescent="0.3">
      <c r="A35" s="32"/>
      <c r="B35" s="30"/>
      <c r="C35" s="56"/>
      <c r="D35" s="30"/>
    </row>
    <row r="36" spans="1:4" s="3" customFormat="1" x14ac:dyDescent="0.3">
      <c r="A36" s="32"/>
      <c r="B36" s="30"/>
      <c r="C36" s="56"/>
      <c r="D36" s="30"/>
    </row>
    <row r="37" spans="1:4" s="3" customFormat="1" x14ac:dyDescent="0.3">
      <c r="A37" s="32"/>
      <c r="B37" s="30"/>
      <c r="C37" s="56"/>
      <c r="D37" s="30"/>
    </row>
    <row r="38" spans="1:4" s="3" customFormat="1" x14ac:dyDescent="0.3">
      <c r="A38" s="32"/>
      <c r="B38" s="30"/>
      <c r="C38" s="56"/>
      <c r="D38" s="30"/>
    </row>
    <row r="39" spans="1:4" s="3" customFormat="1" x14ac:dyDescent="0.3">
      <c r="A39" s="32"/>
      <c r="B39" s="30"/>
      <c r="C39" s="56"/>
      <c r="D39" s="30"/>
    </row>
    <row r="40" spans="1:4" s="3" customFormat="1" x14ac:dyDescent="0.3">
      <c r="A40" s="32"/>
      <c r="B40" s="30"/>
      <c r="C40" s="56"/>
      <c r="D40" s="30"/>
    </row>
    <row r="41" spans="1:4" s="3" customFormat="1" x14ac:dyDescent="0.3">
      <c r="A41" s="32"/>
      <c r="B41" s="30"/>
      <c r="C41" s="56"/>
      <c r="D41" s="30"/>
    </row>
    <row r="42" spans="1:4" s="3" customFormat="1" x14ac:dyDescent="0.3">
      <c r="A42" s="32"/>
      <c r="B42" s="30"/>
      <c r="C42" s="56"/>
      <c r="D42" s="30"/>
    </row>
    <row r="43" spans="1:4" s="3" customFormat="1" x14ac:dyDescent="0.3">
      <c r="A43" s="32"/>
      <c r="B43" s="30"/>
      <c r="C43" s="56"/>
      <c r="D43" s="30"/>
    </row>
    <row r="44" spans="1:4" s="3" customFormat="1" x14ac:dyDescent="0.3">
      <c r="A44" s="32"/>
      <c r="B44" s="30"/>
      <c r="C44" s="56"/>
      <c r="D44" s="30"/>
    </row>
    <row r="45" spans="1:4" s="3" customFormat="1" x14ac:dyDescent="0.3">
      <c r="A45" s="32"/>
      <c r="B45" s="30"/>
      <c r="C45" s="56"/>
      <c r="D45" s="30"/>
    </row>
    <row r="46" spans="1:4" s="3" customFormat="1" x14ac:dyDescent="0.3">
      <c r="A46" s="32"/>
      <c r="B46" s="30"/>
      <c r="C46" s="56"/>
      <c r="D46" s="30"/>
    </row>
    <row r="47" spans="1:4" s="3" customFormat="1" x14ac:dyDescent="0.3">
      <c r="A47" s="32"/>
      <c r="B47" s="30"/>
      <c r="C47" s="56"/>
      <c r="D47" s="30"/>
    </row>
    <row r="48" spans="1:4" s="3" customFormat="1" x14ac:dyDescent="0.3">
      <c r="A48" s="32"/>
      <c r="B48" s="30"/>
      <c r="C48" s="56"/>
      <c r="D48" s="30"/>
    </row>
    <row r="49" spans="1:4" s="3" customFormat="1" x14ac:dyDescent="0.3">
      <c r="A49" s="32"/>
      <c r="B49" s="30"/>
      <c r="C49" s="56"/>
      <c r="D49" s="30"/>
    </row>
    <row r="50" spans="1:4" s="3" customFormat="1" x14ac:dyDescent="0.3">
      <c r="A50" s="32"/>
      <c r="B50" s="30"/>
      <c r="C50" s="56"/>
      <c r="D50" s="30"/>
    </row>
    <row r="51" spans="1:4" s="3" customFormat="1" x14ac:dyDescent="0.3">
      <c r="A51" s="32"/>
      <c r="B51" s="30"/>
      <c r="C51" s="56"/>
      <c r="D51" s="30"/>
    </row>
    <row r="52" spans="1:4" s="3" customFormat="1" x14ac:dyDescent="0.3">
      <c r="A52" s="32"/>
      <c r="B52" s="30"/>
      <c r="C52" s="56"/>
      <c r="D52" s="30"/>
    </row>
    <row r="53" spans="1:4" s="3" customFormat="1" x14ac:dyDescent="0.3">
      <c r="A53" s="32"/>
      <c r="B53" s="30"/>
      <c r="C53" s="56"/>
      <c r="D53" s="30"/>
    </row>
    <row r="54" spans="1:4" s="3" customFormat="1" x14ac:dyDescent="0.3">
      <c r="A54" s="32"/>
      <c r="B54" s="30"/>
      <c r="C54" s="56"/>
      <c r="D54" s="30"/>
    </row>
    <row r="55" spans="1:4" s="3" customFormat="1" x14ac:dyDescent="0.3">
      <c r="A55" s="32"/>
      <c r="B55" s="30"/>
      <c r="C55" s="56"/>
      <c r="D55" s="30"/>
    </row>
    <row r="56" spans="1:4" s="3" customFormat="1" x14ac:dyDescent="0.3">
      <c r="A56" s="32"/>
      <c r="B56" s="30"/>
      <c r="C56" s="56"/>
      <c r="D56" s="30"/>
    </row>
    <row r="57" spans="1:4" s="3" customFormat="1" x14ac:dyDescent="0.3">
      <c r="A57" s="32"/>
      <c r="B57" s="30"/>
      <c r="C57" s="56"/>
      <c r="D57" s="30"/>
    </row>
    <row r="58" spans="1:4" s="3" customFormat="1" x14ac:dyDescent="0.3">
      <c r="A58" s="32"/>
      <c r="B58" s="30"/>
      <c r="C58" s="56"/>
      <c r="D58" s="30"/>
    </row>
    <row r="59" spans="1:4" s="3" customFormat="1" x14ac:dyDescent="0.3">
      <c r="A59" s="32"/>
      <c r="B59" s="30"/>
      <c r="C59" s="56"/>
      <c r="D59" s="30"/>
    </row>
    <row r="60" spans="1:4" s="3" customFormat="1" x14ac:dyDescent="0.3">
      <c r="A60" s="32"/>
      <c r="B60" s="30"/>
      <c r="C60" s="56"/>
      <c r="D60" s="30"/>
    </row>
    <row r="61" spans="1:4" s="3" customFormat="1" x14ac:dyDescent="0.3">
      <c r="A61" s="32"/>
      <c r="B61" s="30"/>
      <c r="C61" s="56"/>
      <c r="D61" s="30"/>
    </row>
    <row r="62" spans="1:4" s="3" customFormat="1" x14ac:dyDescent="0.3">
      <c r="A62" s="32"/>
      <c r="B62" s="30"/>
      <c r="C62" s="56"/>
      <c r="D62" s="30"/>
    </row>
    <row r="63" spans="1:4" s="3" customFormat="1" x14ac:dyDescent="0.3">
      <c r="A63" s="32"/>
      <c r="B63" s="30"/>
      <c r="C63" s="56"/>
      <c r="D63" s="30"/>
    </row>
    <row r="64" spans="1:4" s="3" customFormat="1" x14ac:dyDescent="0.3">
      <c r="A64" s="32"/>
      <c r="B64" s="30"/>
      <c r="C64" s="56"/>
      <c r="D64" s="30"/>
    </row>
    <row r="65" spans="1:4" s="3" customFormat="1" x14ac:dyDescent="0.3">
      <c r="A65" s="32"/>
      <c r="B65" s="30"/>
      <c r="C65" s="56"/>
      <c r="D65" s="30"/>
    </row>
    <row r="66" spans="1:4" s="3" customFormat="1" x14ac:dyDescent="0.3">
      <c r="A66" s="32"/>
      <c r="B66" s="30"/>
      <c r="C66" s="56"/>
      <c r="D66" s="30"/>
    </row>
    <row r="67" spans="1:4" s="3" customFormat="1" x14ac:dyDescent="0.3">
      <c r="A67" s="32"/>
      <c r="B67" s="30"/>
      <c r="C67" s="56"/>
      <c r="D67" s="30"/>
    </row>
    <row r="68" spans="1:4" s="3" customFormat="1" x14ac:dyDescent="0.3">
      <c r="A68" s="32"/>
      <c r="B68" s="30"/>
      <c r="C68" s="56"/>
      <c r="D68" s="30"/>
    </row>
    <row r="69" spans="1:4" s="3" customFormat="1" x14ac:dyDescent="0.3">
      <c r="A69" s="32"/>
      <c r="B69" s="30"/>
      <c r="C69" s="56"/>
      <c r="D69" s="30"/>
    </row>
    <row r="70" spans="1:4" s="3" customFormat="1" x14ac:dyDescent="0.3">
      <c r="A70" s="32"/>
      <c r="B70" s="30"/>
      <c r="C70" s="56"/>
      <c r="D70" s="30"/>
    </row>
    <row r="71" spans="1:4" s="3" customFormat="1" x14ac:dyDescent="0.3">
      <c r="A71" s="32"/>
      <c r="B71" s="30"/>
      <c r="C71" s="56"/>
      <c r="D71" s="30"/>
    </row>
    <row r="72" spans="1:4" s="3" customFormat="1" x14ac:dyDescent="0.3">
      <c r="A72" s="32"/>
      <c r="B72" s="30"/>
      <c r="C72" s="56"/>
      <c r="D72" s="30"/>
    </row>
    <row r="73" spans="1:4" s="3" customFormat="1" x14ac:dyDescent="0.3">
      <c r="A73" s="32"/>
      <c r="B73" s="30"/>
      <c r="C73" s="56"/>
      <c r="D73" s="30"/>
    </row>
    <row r="74" spans="1:4" s="3" customFormat="1" x14ac:dyDescent="0.3">
      <c r="A74" s="32"/>
      <c r="B74" s="30"/>
      <c r="C74" s="56"/>
      <c r="D74" s="30"/>
    </row>
    <row r="75" spans="1:4" s="3" customFormat="1" x14ac:dyDescent="0.3">
      <c r="A75" s="32"/>
      <c r="B75" s="30"/>
      <c r="C75" s="56"/>
      <c r="D75" s="30"/>
    </row>
    <row r="76" spans="1:4" s="3" customFormat="1" x14ac:dyDescent="0.3">
      <c r="A76" s="32"/>
      <c r="B76" s="30"/>
      <c r="C76" s="56"/>
      <c r="D76" s="30"/>
    </row>
    <row r="77" spans="1:4" s="3" customFormat="1" x14ac:dyDescent="0.3">
      <c r="A77" s="32"/>
      <c r="B77" s="30"/>
      <c r="C77" s="56"/>
      <c r="D77" s="30"/>
    </row>
    <row r="78" spans="1:4" s="3" customFormat="1" x14ac:dyDescent="0.3">
      <c r="A78" s="32"/>
      <c r="B78" s="30"/>
      <c r="C78" s="56"/>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row r="158" spans="1:4" s="3" customFormat="1" x14ac:dyDescent="0.3">
      <c r="A158" s="32"/>
      <c r="B158" s="30"/>
      <c r="C158" s="56"/>
      <c r="D158" s="30"/>
    </row>
    <row r="159" spans="1:4" s="3" customFormat="1" x14ac:dyDescent="0.3">
      <c r="A159" s="32"/>
      <c r="B159" s="30"/>
      <c r="C159" s="56"/>
      <c r="D159" s="30"/>
    </row>
    <row r="160" spans="1:4" s="3" customFormat="1" x14ac:dyDescent="0.3">
      <c r="A160" s="32"/>
      <c r="B160" s="30"/>
      <c r="C160" s="56"/>
      <c r="D160" s="30"/>
    </row>
    <row r="161" spans="1:4" s="3" customFormat="1" x14ac:dyDescent="0.3">
      <c r="A161" s="32"/>
      <c r="B161" s="30"/>
      <c r="C161" s="56"/>
      <c r="D161" s="30"/>
    </row>
    <row r="162" spans="1:4" s="3" customFormat="1" x14ac:dyDescent="0.3">
      <c r="A162" s="32"/>
      <c r="B162" s="30"/>
      <c r="C162" s="56"/>
      <c r="D162" s="30"/>
    </row>
    <row r="163" spans="1:4" s="3" customFormat="1" x14ac:dyDescent="0.3">
      <c r="A163" s="32"/>
      <c r="B163" s="30"/>
      <c r="C163" s="56"/>
      <c r="D163" s="30"/>
    </row>
    <row r="164" spans="1:4" s="3" customFormat="1" x14ac:dyDescent="0.3">
      <c r="A164" s="32"/>
      <c r="B164" s="30"/>
      <c r="C164" s="56"/>
      <c r="D164" s="30"/>
    </row>
    <row r="165" spans="1:4" s="3" customFormat="1" x14ac:dyDescent="0.3">
      <c r="A165" s="32"/>
      <c r="B165" s="30"/>
      <c r="C165" s="56"/>
      <c r="D165" s="30"/>
    </row>
    <row r="166" spans="1:4" s="3" customFormat="1" x14ac:dyDescent="0.3">
      <c r="A166" s="32"/>
      <c r="B166" s="30"/>
      <c r="C166" s="56"/>
      <c r="D166" s="30"/>
    </row>
    <row r="167" spans="1:4" s="3" customFormat="1" x14ac:dyDescent="0.3">
      <c r="A167" s="32"/>
      <c r="B167" s="30"/>
      <c r="C167" s="56"/>
      <c r="D167" s="30"/>
    </row>
    <row r="168" spans="1:4" s="3" customFormat="1" x14ac:dyDescent="0.3">
      <c r="A168" s="32"/>
      <c r="B168" s="30"/>
      <c r="C168" s="56"/>
      <c r="D168" s="30"/>
    </row>
    <row r="169" spans="1:4" s="3" customFormat="1" x14ac:dyDescent="0.3">
      <c r="A169" s="32"/>
      <c r="B169" s="30"/>
      <c r="C169" s="56"/>
      <c r="D169" s="30"/>
    </row>
    <row r="170" spans="1:4" s="3" customFormat="1" x14ac:dyDescent="0.3">
      <c r="A170" s="32"/>
      <c r="B170" s="30"/>
      <c r="C170" s="56"/>
      <c r="D170" s="30"/>
    </row>
    <row r="171" spans="1:4" s="3" customFormat="1" x14ac:dyDescent="0.3">
      <c r="A171" s="32"/>
      <c r="B171" s="30"/>
      <c r="C171" s="56"/>
      <c r="D171" s="30"/>
    </row>
    <row r="172" spans="1:4" s="3" customFormat="1" x14ac:dyDescent="0.3">
      <c r="A172" s="32"/>
      <c r="B172" s="30"/>
      <c r="C172" s="56"/>
      <c r="D172" s="30"/>
    </row>
    <row r="173" spans="1:4" s="3" customFormat="1" x14ac:dyDescent="0.3">
      <c r="A173" s="32"/>
      <c r="B173" s="30"/>
      <c r="C173" s="56"/>
      <c r="D173" s="30"/>
    </row>
    <row r="174" spans="1:4" s="3" customFormat="1" x14ac:dyDescent="0.3">
      <c r="A174" s="32"/>
      <c r="B174" s="30"/>
      <c r="C174" s="56"/>
      <c r="D174" s="30"/>
    </row>
    <row r="175" spans="1:4" s="3" customFormat="1" x14ac:dyDescent="0.3">
      <c r="A175" s="32"/>
      <c r="B175" s="30"/>
      <c r="C175" s="56"/>
      <c r="D175" s="30"/>
    </row>
    <row r="176" spans="1:4" s="3" customFormat="1" x14ac:dyDescent="0.3">
      <c r="A176" s="32"/>
      <c r="B176" s="30"/>
      <c r="C176" s="56"/>
      <c r="D176" s="30"/>
    </row>
    <row r="177" spans="1:4" s="3" customFormat="1" x14ac:dyDescent="0.3">
      <c r="A177" s="32"/>
      <c r="B177" s="30"/>
      <c r="C177" s="56"/>
      <c r="D177" s="30"/>
    </row>
    <row r="178" spans="1:4" s="3" customFormat="1" x14ac:dyDescent="0.3">
      <c r="A178" s="32"/>
      <c r="B178" s="30"/>
      <c r="C178" s="56"/>
      <c r="D178" s="30"/>
    </row>
    <row r="179" spans="1:4" s="3" customFormat="1" x14ac:dyDescent="0.3">
      <c r="A179" s="32"/>
      <c r="B179" s="30"/>
      <c r="C179" s="56"/>
      <c r="D179" s="30"/>
    </row>
    <row r="180" spans="1:4" s="3" customFormat="1" x14ac:dyDescent="0.3">
      <c r="A180" s="32"/>
      <c r="B180" s="30"/>
      <c r="C180" s="56"/>
      <c r="D180" s="30"/>
    </row>
    <row r="181" spans="1:4" s="3" customFormat="1" x14ac:dyDescent="0.3">
      <c r="A181" s="32"/>
      <c r="B181" s="30"/>
      <c r="C181" s="56"/>
      <c r="D181" s="30"/>
    </row>
    <row r="182" spans="1:4" s="3" customFormat="1" x14ac:dyDescent="0.3">
      <c r="A182" s="32"/>
      <c r="B182" s="30"/>
      <c r="C182" s="56"/>
      <c r="D182" s="30"/>
    </row>
    <row r="183" spans="1:4" s="3" customFormat="1" x14ac:dyDescent="0.3">
      <c r="A183" s="32"/>
      <c r="B183" s="30"/>
      <c r="C183" s="56"/>
      <c r="D183" s="30"/>
    </row>
    <row r="184" spans="1:4" s="3" customFormat="1" x14ac:dyDescent="0.3">
      <c r="A184" s="32"/>
      <c r="B184" s="30"/>
      <c r="C184" s="56"/>
      <c r="D184" s="30"/>
    </row>
    <row r="185" spans="1:4" s="3" customFormat="1" x14ac:dyDescent="0.3">
      <c r="A185" s="32"/>
      <c r="B185" s="30"/>
      <c r="C185" s="56"/>
      <c r="D185" s="30"/>
    </row>
    <row r="186" spans="1:4" s="3" customFormat="1" x14ac:dyDescent="0.3">
      <c r="A186" s="32"/>
      <c r="B186" s="30"/>
      <c r="C186" s="56"/>
      <c r="D186" s="30"/>
    </row>
    <row r="187" spans="1:4" s="3" customFormat="1" x14ac:dyDescent="0.3">
      <c r="A187" s="32"/>
      <c r="B187" s="30"/>
      <c r="C187" s="56"/>
      <c r="D187" s="30"/>
    </row>
    <row r="188" spans="1:4" s="3" customFormat="1" x14ac:dyDescent="0.3">
      <c r="A188" s="32"/>
      <c r="B188" s="30"/>
      <c r="C188" s="56"/>
      <c r="D188" s="30"/>
    </row>
    <row r="189" spans="1:4" s="3" customFormat="1" x14ac:dyDescent="0.3">
      <c r="A189" s="32"/>
      <c r="B189" s="30"/>
      <c r="C189" s="56"/>
      <c r="D189" s="30"/>
    </row>
    <row r="190" spans="1:4" s="3" customFormat="1" x14ac:dyDescent="0.3">
      <c r="A190" s="32"/>
      <c r="B190" s="30"/>
      <c r="C190" s="56"/>
      <c r="D190" s="30"/>
    </row>
  </sheetData>
  <mergeCells count="2">
    <mergeCell ref="A1:C2"/>
    <mergeCell ref="E1:E2"/>
  </mergeCells>
  <hyperlinks>
    <hyperlink ref="E1:E2" location="'Menu principal'!A1" display="Menu principal" xr:uid="{30BB5B0C-75F7-43E1-A9E7-A8DFEF6EAD24}"/>
  </hyperlink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B783818-6D65-4EE2-B2C3-A3AA6534700A}">
          <x14:formula1>
            <xm:f>Liste!$H$1:$H$5</xm:f>
          </x14:formula1>
          <xm:sqref>C16</xm:sqref>
        </x14:dataValidation>
        <x14:dataValidation type="list" allowBlank="1" showInputMessage="1" showErrorMessage="1" xr:uid="{686C1260-3693-47AA-9C32-DB828D87C4BB}">
          <x14:formula1>
            <xm:f>Liste!$B$1:$B$2</xm:f>
          </x14:formula1>
          <xm:sqref>C14 C12 C6 C30 C28 C26 C24 C22 C20 C18</xm:sqref>
        </x14:dataValidation>
        <x14:dataValidation type="list" allowBlank="1" showInputMessage="1" showErrorMessage="1" xr:uid="{F11D922C-0F29-4B93-A24A-5DAB242D5847}">
          <x14:formula1>
            <xm:f>Liste!$C$1:$C$3</xm:f>
          </x14:formula1>
          <xm:sqref>C8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61651-2E65-41D5-BAD8-E43EBB779AFC}">
  <dimension ref="A1:E173"/>
  <sheetViews>
    <sheetView zoomScale="90" zoomScaleNormal="90" workbookViewId="0">
      <pane ySplit="4" topLeftCell="A5" activePane="bottomLeft" state="frozen"/>
      <selection activeCell="C12" sqref="C12"/>
      <selection pane="bottomLeft" sqref="A1:C2"/>
    </sheetView>
  </sheetViews>
  <sheetFormatPr baseColWidth="10" defaultColWidth="10.81640625" defaultRowHeight="13" x14ac:dyDescent="0.3"/>
  <cols>
    <col min="1" max="1" width="4.453125" style="39" customWidth="1"/>
    <col min="2" max="2" width="109.6328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494</v>
      </c>
      <c r="B1" s="293"/>
      <c r="C1" s="293"/>
      <c r="D1" s="40"/>
      <c r="E1" s="294" t="s">
        <v>14</v>
      </c>
    </row>
    <row r="2" spans="1:5" s="2" customFormat="1" ht="14.5" x14ac:dyDescent="0.35">
      <c r="A2" s="293"/>
      <c r="B2" s="293"/>
      <c r="C2" s="293"/>
      <c r="D2" s="40"/>
      <c r="E2" s="294"/>
    </row>
    <row r="3" spans="1:5" s="2" customFormat="1" ht="14.5" x14ac:dyDescent="0.35">
      <c r="A3" s="48"/>
      <c r="B3" s="26"/>
      <c r="C3" s="55"/>
      <c r="D3" s="25"/>
    </row>
    <row r="4" spans="1:5" s="41" customFormat="1" ht="18" x14ac:dyDescent="0.7">
      <c r="A4" s="107" t="s">
        <v>70</v>
      </c>
      <c r="B4" s="108" t="s">
        <v>118</v>
      </c>
      <c r="C4" s="107" t="s">
        <v>114</v>
      </c>
    </row>
    <row r="5" spans="1:5" s="45" customFormat="1" ht="12.5" customHeight="1" x14ac:dyDescent="0.7">
      <c r="A5" s="43"/>
      <c r="B5" s="44"/>
      <c r="C5" s="60"/>
    </row>
    <row r="6" spans="1:5" s="4" customFormat="1" ht="18.5" customHeight="1" x14ac:dyDescent="0.3">
      <c r="A6" s="106" t="s">
        <v>115</v>
      </c>
      <c r="B6" s="54" t="s">
        <v>16</v>
      </c>
      <c r="C6" s="109"/>
      <c r="D6" s="28"/>
    </row>
    <row r="7" spans="1:5" s="3" customFormat="1" x14ac:dyDescent="0.3">
      <c r="A7" s="49"/>
      <c r="B7" s="54"/>
      <c r="C7" s="56"/>
      <c r="D7" s="30"/>
    </row>
    <row r="8" spans="1:5" s="4" customFormat="1" ht="17.5" customHeight="1" x14ac:dyDescent="0.3">
      <c r="A8" s="106" t="s">
        <v>101</v>
      </c>
      <c r="B8" s="54" t="s">
        <v>495</v>
      </c>
      <c r="C8" s="109"/>
      <c r="D8" s="28"/>
    </row>
    <row r="9" spans="1:5" s="3" customFormat="1" x14ac:dyDescent="0.3">
      <c r="A9" s="49"/>
      <c r="B9" s="54"/>
      <c r="C9" s="57"/>
      <c r="D9" s="30"/>
    </row>
    <row r="10" spans="1:5" s="52" customFormat="1" ht="22.5" customHeight="1" x14ac:dyDescent="0.35">
      <c r="A10" s="106" t="s">
        <v>102</v>
      </c>
      <c r="B10" s="54" t="s">
        <v>72</v>
      </c>
      <c r="C10" s="109"/>
    </row>
    <row r="11" spans="1:5" s="4" customFormat="1" x14ac:dyDescent="0.3">
      <c r="A11" s="50"/>
      <c r="B11" s="64"/>
      <c r="C11" s="58"/>
      <c r="D11" s="28"/>
    </row>
    <row r="12" spans="1:5" s="4" customFormat="1" ht="24" customHeight="1" x14ac:dyDescent="0.3">
      <c r="A12" s="106" t="s">
        <v>490</v>
      </c>
      <c r="B12" s="54" t="s">
        <v>19</v>
      </c>
      <c r="C12" s="109"/>
      <c r="D12" s="28"/>
    </row>
    <row r="13" spans="1:5" s="3" customFormat="1" x14ac:dyDescent="0.3">
      <c r="A13" s="49"/>
      <c r="B13" s="64"/>
      <c r="C13" s="57"/>
      <c r="D13" s="30"/>
    </row>
    <row r="14" spans="1:5" s="4" customFormat="1" ht="25" customHeight="1" x14ac:dyDescent="0.3">
      <c r="A14" s="106" t="s">
        <v>491</v>
      </c>
      <c r="B14" s="54" t="s">
        <v>20</v>
      </c>
      <c r="C14" s="109"/>
      <c r="D14" s="28"/>
    </row>
    <row r="15" spans="1:5" s="4" customFormat="1" x14ac:dyDescent="0.3">
      <c r="A15" s="50"/>
      <c r="B15" s="64"/>
      <c r="C15" s="57"/>
      <c r="D15" s="28"/>
    </row>
    <row r="16" spans="1:5" s="4" customFormat="1" ht="23.5" customHeight="1" x14ac:dyDescent="0.3">
      <c r="A16" s="106" t="s">
        <v>492</v>
      </c>
      <c r="B16" s="54" t="s">
        <v>21</v>
      </c>
      <c r="C16" s="109"/>
      <c r="D16" s="28"/>
    </row>
    <row r="17" spans="1:4" s="3" customFormat="1" x14ac:dyDescent="0.3">
      <c r="A17" s="32"/>
      <c r="B17" s="64"/>
      <c r="C17" s="56"/>
      <c r="D17" s="30"/>
    </row>
    <row r="18" spans="1:4" s="4" customFormat="1" ht="24.5" customHeight="1" x14ac:dyDescent="0.3">
      <c r="A18" s="106" t="s">
        <v>493</v>
      </c>
      <c r="B18" s="54" t="s">
        <v>12</v>
      </c>
      <c r="C18" s="109"/>
      <c r="D18" s="28"/>
    </row>
    <row r="19" spans="1:4" s="4" customFormat="1" x14ac:dyDescent="0.3">
      <c r="A19" s="50"/>
      <c r="B19" s="27"/>
      <c r="C19" s="57"/>
      <c r="D19" s="27"/>
    </row>
    <row r="20" spans="1:4" s="3" customFormat="1" x14ac:dyDescent="0.3">
      <c r="A20" s="32"/>
      <c r="B20" s="30"/>
      <c r="C20" s="56"/>
      <c r="D20" s="30"/>
    </row>
    <row r="21" spans="1:4" s="3" customFormat="1" x14ac:dyDescent="0.3">
      <c r="A21" s="32"/>
      <c r="B21" s="30"/>
      <c r="C21" s="56"/>
      <c r="D21" s="30"/>
    </row>
    <row r="22" spans="1:4" s="3" customFormat="1" x14ac:dyDescent="0.3">
      <c r="A22" s="32"/>
      <c r="B22" s="30"/>
      <c r="C22" s="56"/>
      <c r="D22" s="30"/>
    </row>
    <row r="23" spans="1:4" s="3" customFormat="1" x14ac:dyDescent="0.3">
      <c r="A23" s="32"/>
      <c r="B23" s="30"/>
      <c r="C23" s="56"/>
      <c r="D23" s="30"/>
    </row>
    <row r="24" spans="1:4" s="3" customFormat="1" x14ac:dyDescent="0.3">
      <c r="A24" s="32"/>
      <c r="B24" s="30"/>
      <c r="C24" s="56"/>
      <c r="D24" s="30"/>
    </row>
    <row r="25" spans="1:4" s="3" customFormat="1" x14ac:dyDescent="0.3">
      <c r="A25" s="32"/>
      <c r="B25" s="30"/>
      <c r="C25" s="56"/>
      <c r="D25" s="30"/>
    </row>
    <row r="26" spans="1:4" s="3" customFormat="1" x14ac:dyDescent="0.3">
      <c r="A26" s="32"/>
      <c r="B26" s="30"/>
      <c r="C26" s="56"/>
      <c r="D26" s="30"/>
    </row>
    <row r="27" spans="1:4" s="3" customFormat="1" x14ac:dyDescent="0.3">
      <c r="A27" s="32"/>
      <c r="B27" s="30"/>
      <c r="C27" s="56"/>
      <c r="D27" s="30"/>
    </row>
    <row r="28" spans="1:4" s="3" customFormat="1" x14ac:dyDescent="0.3">
      <c r="A28" s="32"/>
      <c r="B28" s="30"/>
      <c r="C28" s="56"/>
      <c r="D28" s="30"/>
    </row>
    <row r="29" spans="1:4" s="3" customFormat="1" x14ac:dyDescent="0.3">
      <c r="A29" s="32"/>
      <c r="B29" s="30"/>
      <c r="C29" s="56"/>
      <c r="D29" s="30"/>
    </row>
    <row r="30" spans="1:4" s="3" customFormat="1" x14ac:dyDescent="0.3">
      <c r="A30" s="32"/>
      <c r="B30" s="30"/>
      <c r="C30" s="56"/>
      <c r="D30" s="30"/>
    </row>
    <row r="31" spans="1:4" s="3" customFormat="1" x14ac:dyDescent="0.3">
      <c r="A31" s="32"/>
      <c r="B31" s="30"/>
      <c r="C31" s="56"/>
      <c r="D31" s="30"/>
    </row>
    <row r="32" spans="1:4" s="3" customFormat="1" x14ac:dyDescent="0.3">
      <c r="A32" s="32"/>
      <c r="B32" s="30"/>
      <c r="C32" s="56"/>
      <c r="D32" s="30"/>
    </row>
    <row r="33" spans="1:4" s="3" customFormat="1" x14ac:dyDescent="0.3">
      <c r="A33" s="32"/>
      <c r="B33" s="30"/>
      <c r="C33" s="56"/>
      <c r="D33" s="30"/>
    </row>
    <row r="34" spans="1:4" s="3" customFormat="1" x14ac:dyDescent="0.3">
      <c r="A34" s="32"/>
      <c r="B34" s="30"/>
      <c r="C34" s="56"/>
      <c r="D34" s="30"/>
    </row>
    <row r="35" spans="1:4" s="3" customFormat="1" x14ac:dyDescent="0.3">
      <c r="A35" s="32"/>
      <c r="B35" s="30"/>
      <c r="C35" s="56"/>
      <c r="D35" s="30"/>
    </row>
    <row r="36" spans="1:4" s="3" customFormat="1" x14ac:dyDescent="0.3">
      <c r="A36" s="32"/>
      <c r="B36" s="30"/>
      <c r="C36" s="56"/>
      <c r="D36" s="30"/>
    </row>
    <row r="37" spans="1:4" s="3" customFormat="1" x14ac:dyDescent="0.3">
      <c r="A37" s="32"/>
      <c r="B37" s="30"/>
      <c r="C37" s="56"/>
      <c r="D37" s="30"/>
    </row>
    <row r="38" spans="1:4" s="3" customFormat="1" x14ac:dyDescent="0.3">
      <c r="A38" s="32"/>
      <c r="B38" s="30"/>
      <c r="C38" s="56"/>
      <c r="D38" s="30"/>
    </row>
    <row r="39" spans="1:4" s="3" customFormat="1" x14ac:dyDescent="0.3">
      <c r="A39" s="32"/>
      <c r="B39" s="30"/>
      <c r="C39" s="56"/>
      <c r="D39" s="30"/>
    </row>
    <row r="40" spans="1:4" s="3" customFormat="1" x14ac:dyDescent="0.3">
      <c r="A40" s="32"/>
      <c r="B40" s="30"/>
      <c r="C40" s="56"/>
      <c r="D40" s="30"/>
    </row>
    <row r="41" spans="1:4" s="3" customFormat="1" x14ac:dyDescent="0.3">
      <c r="A41" s="32"/>
      <c r="B41" s="30"/>
      <c r="C41" s="56"/>
      <c r="D41" s="30"/>
    </row>
    <row r="42" spans="1:4" s="3" customFormat="1" x14ac:dyDescent="0.3">
      <c r="A42" s="32"/>
      <c r="B42" s="30"/>
      <c r="C42" s="56"/>
      <c r="D42" s="30"/>
    </row>
    <row r="43" spans="1:4" s="3" customFormat="1" x14ac:dyDescent="0.3">
      <c r="A43" s="32"/>
      <c r="B43" s="30"/>
      <c r="C43" s="56"/>
      <c r="D43" s="30"/>
    </row>
    <row r="44" spans="1:4" s="3" customFormat="1" x14ac:dyDescent="0.3">
      <c r="A44" s="32"/>
      <c r="B44" s="30"/>
      <c r="C44" s="56"/>
      <c r="D44" s="30"/>
    </row>
    <row r="45" spans="1:4" s="3" customFormat="1" x14ac:dyDescent="0.3">
      <c r="A45" s="32"/>
      <c r="B45" s="30"/>
      <c r="C45" s="56"/>
      <c r="D45" s="30"/>
    </row>
    <row r="46" spans="1:4" s="3" customFormat="1" x14ac:dyDescent="0.3">
      <c r="A46" s="32"/>
      <c r="B46" s="30"/>
      <c r="C46" s="56"/>
      <c r="D46" s="30"/>
    </row>
    <row r="47" spans="1:4" s="3" customFormat="1" x14ac:dyDescent="0.3">
      <c r="A47" s="32"/>
      <c r="B47" s="30"/>
      <c r="C47" s="56"/>
      <c r="D47" s="30"/>
    </row>
    <row r="48" spans="1:4" s="3" customFormat="1" x14ac:dyDescent="0.3">
      <c r="A48" s="32"/>
      <c r="B48" s="30"/>
      <c r="C48" s="56"/>
      <c r="D48" s="30"/>
    </row>
    <row r="49" spans="1:4" s="3" customFormat="1" x14ac:dyDescent="0.3">
      <c r="A49" s="32"/>
      <c r="B49" s="30"/>
      <c r="C49" s="56"/>
      <c r="D49" s="30"/>
    </row>
    <row r="50" spans="1:4" s="3" customFormat="1" x14ac:dyDescent="0.3">
      <c r="A50" s="32"/>
      <c r="B50" s="30"/>
      <c r="C50" s="56"/>
      <c r="D50" s="30"/>
    </row>
    <row r="51" spans="1:4" s="3" customFormat="1" x14ac:dyDescent="0.3">
      <c r="A51" s="32"/>
      <c r="B51" s="30"/>
      <c r="C51" s="56"/>
      <c r="D51" s="30"/>
    </row>
    <row r="52" spans="1:4" s="3" customFormat="1" x14ac:dyDescent="0.3">
      <c r="A52" s="32"/>
      <c r="B52" s="30"/>
      <c r="C52" s="56"/>
      <c r="D52" s="30"/>
    </row>
    <row r="53" spans="1:4" s="3" customFormat="1" x14ac:dyDescent="0.3">
      <c r="A53" s="32"/>
      <c r="B53" s="30"/>
      <c r="C53" s="56"/>
      <c r="D53" s="30"/>
    </row>
    <row r="54" spans="1:4" s="3" customFormat="1" x14ac:dyDescent="0.3">
      <c r="A54" s="32"/>
      <c r="B54" s="30"/>
      <c r="C54" s="56"/>
      <c r="D54" s="30"/>
    </row>
    <row r="55" spans="1:4" s="3" customFormat="1" x14ac:dyDescent="0.3">
      <c r="A55" s="32"/>
      <c r="B55" s="30"/>
      <c r="C55" s="56"/>
      <c r="D55" s="30"/>
    </row>
    <row r="56" spans="1:4" s="3" customFormat="1" x14ac:dyDescent="0.3">
      <c r="A56" s="32"/>
      <c r="B56" s="30"/>
      <c r="C56" s="56"/>
      <c r="D56" s="30"/>
    </row>
    <row r="57" spans="1:4" s="3" customFormat="1" x14ac:dyDescent="0.3">
      <c r="A57" s="32"/>
      <c r="B57" s="30"/>
      <c r="C57" s="56"/>
      <c r="D57" s="30"/>
    </row>
    <row r="58" spans="1:4" s="3" customFormat="1" x14ac:dyDescent="0.3">
      <c r="A58" s="32"/>
      <c r="B58" s="30"/>
      <c r="C58" s="56"/>
      <c r="D58" s="30"/>
    </row>
    <row r="59" spans="1:4" s="3" customFormat="1" x14ac:dyDescent="0.3">
      <c r="A59" s="32"/>
      <c r="B59" s="30"/>
      <c r="C59" s="56"/>
      <c r="D59" s="30"/>
    </row>
    <row r="60" spans="1:4" s="3" customFormat="1" x14ac:dyDescent="0.3">
      <c r="A60" s="32"/>
      <c r="B60" s="30"/>
      <c r="C60" s="56"/>
      <c r="D60" s="30"/>
    </row>
    <row r="61" spans="1:4" s="3" customFormat="1" x14ac:dyDescent="0.3">
      <c r="A61" s="32"/>
      <c r="B61" s="30"/>
      <c r="C61" s="56"/>
      <c r="D61" s="30"/>
    </row>
    <row r="62" spans="1:4" s="3" customFormat="1" x14ac:dyDescent="0.3">
      <c r="A62" s="32"/>
      <c r="B62" s="30"/>
      <c r="C62" s="56"/>
      <c r="D62" s="30"/>
    </row>
    <row r="63" spans="1:4" s="3" customFormat="1" x14ac:dyDescent="0.3">
      <c r="A63" s="32"/>
      <c r="B63" s="30"/>
      <c r="C63" s="56"/>
      <c r="D63" s="30"/>
    </row>
    <row r="64" spans="1:4" s="3" customFormat="1" x14ac:dyDescent="0.3">
      <c r="A64" s="32"/>
      <c r="B64" s="30"/>
      <c r="C64" s="56"/>
      <c r="D64" s="30"/>
    </row>
    <row r="65" spans="1:4" s="3" customFormat="1" x14ac:dyDescent="0.3">
      <c r="A65" s="32"/>
      <c r="B65" s="30"/>
      <c r="C65" s="56"/>
      <c r="D65" s="30"/>
    </row>
    <row r="66" spans="1:4" s="3" customFormat="1" x14ac:dyDescent="0.3">
      <c r="A66" s="32"/>
      <c r="B66" s="30"/>
      <c r="C66" s="56"/>
      <c r="D66" s="30"/>
    </row>
    <row r="67" spans="1:4" s="3" customFormat="1" x14ac:dyDescent="0.3">
      <c r="A67" s="32"/>
      <c r="B67" s="30"/>
      <c r="C67" s="56"/>
      <c r="D67" s="30"/>
    </row>
    <row r="68" spans="1:4" s="3" customFormat="1" x14ac:dyDescent="0.3">
      <c r="A68" s="32"/>
      <c r="B68" s="30"/>
      <c r="C68" s="56"/>
      <c r="D68" s="30"/>
    </row>
    <row r="69" spans="1:4" s="3" customFormat="1" x14ac:dyDescent="0.3">
      <c r="A69" s="32"/>
      <c r="B69" s="30"/>
      <c r="C69" s="56"/>
      <c r="D69" s="30"/>
    </row>
    <row r="70" spans="1:4" s="3" customFormat="1" x14ac:dyDescent="0.3">
      <c r="A70" s="32"/>
      <c r="B70" s="30"/>
      <c r="C70" s="56"/>
      <c r="D70" s="30"/>
    </row>
    <row r="71" spans="1:4" s="3" customFormat="1" x14ac:dyDescent="0.3">
      <c r="A71" s="32"/>
      <c r="B71" s="30"/>
      <c r="C71" s="56"/>
      <c r="D71" s="30"/>
    </row>
    <row r="72" spans="1:4" s="3" customFormat="1" x14ac:dyDescent="0.3">
      <c r="A72" s="32"/>
      <c r="B72" s="30"/>
      <c r="C72" s="56"/>
      <c r="D72" s="30"/>
    </row>
    <row r="73" spans="1:4" s="3" customFormat="1" x14ac:dyDescent="0.3">
      <c r="A73" s="32"/>
      <c r="B73" s="30"/>
      <c r="C73" s="56"/>
      <c r="D73" s="30"/>
    </row>
    <row r="74" spans="1:4" s="3" customFormat="1" x14ac:dyDescent="0.3">
      <c r="A74" s="32"/>
      <c r="B74" s="30"/>
      <c r="C74" s="56"/>
      <c r="D74" s="30"/>
    </row>
    <row r="75" spans="1:4" s="3" customFormat="1" x14ac:dyDescent="0.3">
      <c r="A75" s="32"/>
      <c r="B75" s="30"/>
      <c r="C75" s="56"/>
      <c r="D75" s="30"/>
    </row>
    <row r="76" spans="1:4" s="3" customFormat="1" x14ac:dyDescent="0.3">
      <c r="A76" s="32"/>
      <c r="B76" s="30"/>
      <c r="C76" s="56"/>
      <c r="D76" s="30"/>
    </row>
    <row r="77" spans="1:4" s="3" customFormat="1" x14ac:dyDescent="0.3">
      <c r="A77" s="32"/>
      <c r="B77" s="30"/>
      <c r="C77" s="56"/>
      <c r="D77" s="30"/>
    </row>
    <row r="78" spans="1:4" s="3" customFormat="1" x14ac:dyDescent="0.3">
      <c r="A78" s="32"/>
      <c r="B78" s="30"/>
      <c r="C78" s="56"/>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row r="158" spans="1:4" s="3" customFormat="1" x14ac:dyDescent="0.3">
      <c r="A158" s="32"/>
      <c r="B158" s="30"/>
      <c r="C158" s="56"/>
      <c r="D158" s="30"/>
    </row>
    <row r="159" spans="1:4" s="3" customFormat="1" x14ac:dyDescent="0.3">
      <c r="A159" s="32"/>
      <c r="B159" s="30"/>
      <c r="C159" s="56"/>
      <c r="D159" s="30"/>
    </row>
    <row r="160" spans="1:4" s="3" customFormat="1" x14ac:dyDescent="0.3">
      <c r="A160" s="32"/>
      <c r="B160" s="30"/>
      <c r="C160" s="56"/>
      <c r="D160" s="30"/>
    </row>
    <row r="161" spans="1:4" s="3" customFormat="1" x14ac:dyDescent="0.3">
      <c r="A161" s="32"/>
      <c r="B161" s="30"/>
      <c r="C161" s="56"/>
      <c r="D161" s="30"/>
    </row>
    <row r="162" spans="1:4" s="3" customFormat="1" x14ac:dyDescent="0.3">
      <c r="A162" s="32"/>
      <c r="B162" s="30"/>
      <c r="C162" s="56"/>
      <c r="D162" s="30"/>
    </row>
    <row r="163" spans="1:4" s="3" customFormat="1" x14ac:dyDescent="0.3">
      <c r="A163" s="32"/>
      <c r="B163" s="30"/>
      <c r="C163" s="56"/>
      <c r="D163" s="30"/>
    </row>
    <row r="164" spans="1:4" s="3" customFormat="1" x14ac:dyDescent="0.3">
      <c r="A164" s="32"/>
      <c r="B164" s="30"/>
      <c r="C164" s="56"/>
      <c r="D164" s="30"/>
    </row>
    <row r="165" spans="1:4" s="3" customFormat="1" x14ac:dyDescent="0.3">
      <c r="A165" s="32"/>
      <c r="B165" s="30"/>
      <c r="C165" s="56"/>
      <c r="D165" s="30"/>
    </row>
    <row r="166" spans="1:4" s="3" customFormat="1" x14ac:dyDescent="0.3">
      <c r="A166" s="32"/>
      <c r="B166" s="30"/>
      <c r="C166" s="56"/>
      <c r="D166" s="30"/>
    </row>
    <row r="167" spans="1:4" s="3" customFormat="1" x14ac:dyDescent="0.3">
      <c r="A167" s="32"/>
      <c r="B167" s="30"/>
      <c r="C167" s="56"/>
      <c r="D167" s="30"/>
    </row>
    <row r="168" spans="1:4" s="3" customFormat="1" x14ac:dyDescent="0.3">
      <c r="A168" s="32"/>
      <c r="B168" s="30"/>
      <c r="C168" s="56"/>
      <c r="D168" s="30"/>
    </row>
    <row r="169" spans="1:4" s="3" customFormat="1" x14ac:dyDescent="0.3">
      <c r="A169" s="32"/>
      <c r="B169" s="30"/>
      <c r="C169" s="56"/>
      <c r="D169" s="30"/>
    </row>
    <row r="170" spans="1:4" s="3" customFormat="1" x14ac:dyDescent="0.3">
      <c r="A170" s="32"/>
      <c r="B170" s="30"/>
      <c r="C170" s="56"/>
      <c r="D170" s="30"/>
    </row>
    <row r="171" spans="1:4" s="3" customFormat="1" x14ac:dyDescent="0.3">
      <c r="A171" s="32"/>
      <c r="B171" s="30"/>
      <c r="C171" s="56"/>
      <c r="D171" s="30"/>
    </row>
    <row r="172" spans="1:4" s="3" customFormat="1" x14ac:dyDescent="0.3">
      <c r="A172" s="32"/>
      <c r="B172" s="30"/>
      <c r="C172" s="56"/>
      <c r="D172" s="30"/>
    </row>
    <row r="173" spans="1:4" s="3" customFormat="1" x14ac:dyDescent="0.3">
      <c r="A173" s="32"/>
      <c r="B173" s="30"/>
      <c r="C173" s="56"/>
      <c r="D173" s="30"/>
    </row>
  </sheetData>
  <mergeCells count="2">
    <mergeCell ref="A1:C2"/>
    <mergeCell ref="E1:E2"/>
  </mergeCells>
  <hyperlinks>
    <hyperlink ref="E1:E2" location="'Menu principal'!A1" display="Menu principal" xr:uid="{A7AA6011-B335-4A6F-A059-DC0CD09E030D}"/>
  </hyperlink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299883-E1A4-4304-B7B8-60BB48B0184C}">
          <x14:formula1>
            <xm:f>Liste!$E$1:$E$4</xm:f>
          </x14:formula1>
          <xm:sqref>C8</xm:sqref>
        </x14:dataValidation>
        <x14:dataValidation type="list" allowBlank="1" showInputMessage="1" showErrorMessage="1" xr:uid="{D53DA967-76E9-46B8-A598-1D912CAB6FCA}">
          <x14:formula1>
            <xm:f>Liste!$B$1:$B$2</xm:f>
          </x14:formula1>
          <xm:sqref>C6 C18 C16 C14 C12 C10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023B-9776-443C-9CD3-49C5554F2EE3}">
  <dimension ref="A1:F183"/>
  <sheetViews>
    <sheetView zoomScale="90" zoomScaleNormal="90" workbookViewId="0">
      <pane ySplit="4" topLeftCell="A5" activePane="bottomLeft" state="frozen"/>
      <selection activeCell="C12" sqref="C12"/>
      <selection pane="bottomLeft" activeCell="B12" sqref="B12"/>
    </sheetView>
  </sheetViews>
  <sheetFormatPr baseColWidth="10" defaultColWidth="10.81640625" defaultRowHeight="13" x14ac:dyDescent="0.3"/>
  <cols>
    <col min="1" max="1" width="4.453125" style="39" customWidth="1"/>
    <col min="2" max="2" width="111.453125" style="31" customWidth="1"/>
    <col min="3" max="3" width="39.453125" style="59" customWidth="1"/>
    <col min="4" max="4" width="10.81640625" style="31"/>
    <col min="5" max="5" width="13.6328125" style="7" customWidth="1"/>
    <col min="6" max="16384" width="10.81640625" style="7"/>
  </cols>
  <sheetData>
    <row r="1" spans="1:5" s="2" customFormat="1" ht="14.5" x14ac:dyDescent="0.35">
      <c r="A1" s="293" t="s">
        <v>25</v>
      </c>
      <c r="B1" s="293"/>
      <c r="C1" s="293"/>
      <c r="D1" s="40"/>
      <c r="E1" s="294" t="s">
        <v>14</v>
      </c>
    </row>
    <row r="2" spans="1:5" s="2" customFormat="1" ht="14.5" x14ac:dyDescent="0.35">
      <c r="A2" s="293"/>
      <c r="B2" s="293"/>
      <c r="C2" s="293"/>
      <c r="D2" s="40"/>
      <c r="E2" s="294"/>
    </row>
    <row r="3" spans="1:5" s="2" customFormat="1" ht="14.5" x14ac:dyDescent="0.35">
      <c r="A3" s="48"/>
      <c r="B3" s="26"/>
      <c r="C3" s="55"/>
      <c r="D3" s="25"/>
    </row>
    <row r="4" spans="1:5" s="41" customFormat="1" ht="18" x14ac:dyDescent="0.7">
      <c r="A4" s="107" t="s">
        <v>70</v>
      </c>
      <c r="B4" s="108" t="s">
        <v>118</v>
      </c>
      <c r="C4" s="107" t="s">
        <v>114</v>
      </c>
    </row>
    <row r="5" spans="1:5" s="45" customFormat="1" ht="12.5" customHeight="1" x14ac:dyDescent="0.7">
      <c r="A5" s="43"/>
      <c r="B5" s="44"/>
      <c r="C5" s="60"/>
    </row>
    <row r="6" spans="1:5" s="4" customFormat="1" ht="24.5" customHeight="1" x14ac:dyDescent="0.3">
      <c r="A6" s="106" t="s">
        <v>26</v>
      </c>
      <c r="B6" s="51" t="s">
        <v>561</v>
      </c>
      <c r="C6" s="109"/>
      <c r="D6" s="28"/>
    </row>
    <row r="7" spans="1:5" s="3" customFormat="1" x14ac:dyDescent="0.3">
      <c r="A7" s="49"/>
      <c r="B7" s="49"/>
      <c r="C7" s="56"/>
      <c r="D7" s="30"/>
    </row>
    <row r="8" spans="1:5" s="4" customFormat="1" ht="24.5" customHeight="1" x14ac:dyDescent="0.3">
      <c r="A8" s="106" t="s">
        <v>27</v>
      </c>
      <c r="B8" s="51" t="s">
        <v>562</v>
      </c>
      <c r="C8" s="109"/>
      <c r="D8" s="28"/>
    </row>
    <row r="9" spans="1:5" s="3" customFormat="1" x14ac:dyDescent="0.3">
      <c r="A9" s="49"/>
      <c r="B9" s="49"/>
      <c r="C9" s="56"/>
      <c r="D9" s="30"/>
    </row>
    <row r="10" spans="1:5" s="4" customFormat="1" ht="24.5" customHeight="1" x14ac:dyDescent="0.3">
      <c r="A10" s="106" t="s">
        <v>28</v>
      </c>
      <c r="B10" s="53" t="s">
        <v>32</v>
      </c>
      <c r="C10" s="109"/>
      <c r="D10" s="28"/>
    </row>
    <row r="11" spans="1:5" s="3" customFormat="1" x14ac:dyDescent="0.3">
      <c r="A11" s="49"/>
      <c r="B11" s="49"/>
      <c r="C11" s="56"/>
      <c r="D11" s="30"/>
    </row>
    <row r="12" spans="1:5" s="52" customFormat="1" ht="26" customHeight="1" x14ac:dyDescent="0.35">
      <c r="A12" s="106" t="s">
        <v>29</v>
      </c>
      <c r="B12" s="49" t="s">
        <v>504</v>
      </c>
      <c r="C12" s="109"/>
    </row>
    <row r="13" spans="1:5" s="52" customFormat="1" ht="14.5" customHeight="1" x14ac:dyDescent="0.35">
      <c r="A13" s="112"/>
      <c r="B13" s="49"/>
      <c r="C13" s="57"/>
    </row>
    <row r="14" spans="1:5" s="4" customFormat="1" ht="27.5" customHeight="1" x14ac:dyDescent="0.3">
      <c r="A14" s="106" t="s">
        <v>30</v>
      </c>
      <c r="B14" s="49" t="s">
        <v>221</v>
      </c>
      <c r="C14" s="109"/>
      <c r="D14" s="28"/>
    </row>
    <row r="15" spans="1:5" s="4" customFormat="1" x14ac:dyDescent="0.3">
      <c r="A15" s="50"/>
      <c r="B15" s="54"/>
      <c r="C15" s="58"/>
      <c r="D15" s="28"/>
    </row>
    <row r="16" spans="1:5" s="4" customFormat="1" ht="27.5" customHeight="1" x14ac:dyDescent="0.3">
      <c r="A16" s="106" t="s">
        <v>31</v>
      </c>
      <c r="B16" s="49" t="s">
        <v>33</v>
      </c>
      <c r="C16" s="109"/>
      <c r="D16" s="28"/>
    </row>
    <row r="17" spans="1:6" s="3" customFormat="1" x14ac:dyDescent="0.3">
      <c r="A17" s="50"/>
      <c r="B17" s="49"/>
      <c r="C17" s="57"/>
      <c r="D17" s="30"/>
    </row>
    <row r="18" spans="1:6" s="4" customFormat="1" ht="25" customHeight="1" x14ac:dyDescent="0.3">
      <c r="A18" s="106" t="s">
        <v>35</v>
      </c>
      <c r="B18" s="49" t="s">
        <v>34</v>
      </c>
      <c r="C18" s="109"/>
      <c r="D18" s="28"/>
    </row>
    <row r="19" spans="1:6" s="4" customFormat="1" x14ac:dyDescent="0.3">
      <c r="A19" s="32"/>
      <c r="B19" s="49"/>
      <c r="C19" s="57"/>
      <c r="D19" s="28"/>
    </row>
    <row r="20" spans="1:6" s="4" customFormat="1" ht="23.5" customHeight="1" x14ac:dyDescent="0.3">
      <c r="A20" s="106" t="s">
        <v>36</v>
      </c>
      <c r="B20" s="49" t="s">
        <v>502</v>
      </c>
      <c r="C20" s="109"/>
      <c r="D20" s="28"/>
    </row>
    <row r="21" spans="1:6" s="3" customFormat="1" x14ac:dyDescent="0.3">
      <c r="A21" s="50"/>
      <c r="B21" s="32"/>
      <c r="C21" s="56"/>
      <c r="D21" s="30"/>
    </row>
    <row r="22" spans="1:6" s="4" customFormat="1" ht="24.5" customHeight="1" x14ac:dyDescent="0.3">
      <c r="A22" s="106" t="s">
        <v>563</v>
      </c>
      <c r="B22" s="54" t="s">
        <v>503</v>
      </c>
      <c r="C22" s="109"/>
      <c r="D22" s="28"/>
    </row>
    <row r="23" spans="1:6" s="4" customFormat="1" x14ac:dyDescent="0.3">
      <c r="A23" s="50"/>
      <c r="B23" s="27"/>
      <c r="C23" s="57"/>
      <c r="D23" s="27"/>
    </row>
    <row r="24" spans="1:6" s="4" customFormat="1" ht="22.5" customHeight="1" x14ac:dyDescent="0.3">
      <c r="A24" s="106" t="s">
        <v>564</v>
      </c>
      <c r="B24" s="53" t="s">
        <v>38</v>
      </c>
      <c r="C24" s="56"/>
      <c r="D24" s="28"/>
    </row>
    <row r="25" spans="1:6" s="3" customFormat="1" ht="9.5" customHeight="1" x14ac:dyDescent="0.3">
      <c r="A25" s="32"/>
      <c r="B25" s="8" t="s">
        <v>37</v>
      </c>
    </row>
    <row r="26" spans="1:6" s="3" customFormat="1" x14ac:dyDescent="0.3">
      <c r="A26" s="32"/>
    </row>
    <row r="27" spans="1:6" s="3" customFormat="1" x14ac:dyDescent="0.3">
      <c r="A27" s="32"/>
      <c r="B27" s="3" t="s">
        <v>40</v>
      </c>
      <c r="C27" s="109"/>
      <c r="D27" s="5"/>
      <c r="E27" s="6"/>
      <c r="F27" s="5"/>
    </row>
    <row r="28" spans="1:6" s="3" customFormat="1" x14ac:dyDescent="0.3">
      <c r="A28" s="32"/>
      <c r="C28" s="57"/>
      <c r="D28" s="5"/>
      <c r="E28" s="6"/>
      <c r="F28" s="5"/>
    </row>
    <row r="29" spans="1:6" s="3" customFormat="1" x14ac:dyDescent="0.3">
      <c r="A29" s="32"/>
      <c r="B29" s="5" t="s">
        <v>41</v>
      </c>
      <c r="C29" s="109"/>
      <c r="D29" s="5"/>
      <c r="E29" s="6"/>
      <c r="F29" s="5"/>
    </row>
    <row r="30" spans="1:6" s="3" customFormat="1" x14ac:dyDescent="0.3">
      <c r="A30" s="32"/>
      <c r="B30" s="5"/>
      <c r="C30" s="57"/>
      <c r="D30" s="5"/>
      <c r="E30" s="6"/>
      <c r="F30" s="5"/>
    </row>
    <row r="31" spans="1:6" s="3" customFormat="1" x14ac:dyDescent="0.3">
      <c r="A31" s="32"/>
      <c r="B31" s="5" t="s">
        <v>42</v>
      </c>
      <c r="C31" s="109"/>
      <c r="D31" s="5"/>
      <c r="E31" s="5"/>
      <c r="F31" s="5"/>
    </row>
    <row r="32" spans="1:6" s="3" customFormat="1" x14ac:dyDescent="0.3">
      <c r="A32" s="32"/>
      <c r="B32" s="5"/>
      <c r="C32" s="57"/>
      <c r="D32" s="5"/>
      <c r="E32" s="5"/>
      <c r="F32" s="5"/>
    </row>
    <row r="33" spans="1:4" s="3" customFormat="1" x14ac:dyDescent="0.3">
      <c r="A33" s="32"/>
      <c r="B33" s="3" t="s">
        <v>43</v>
      </c>
      <c r="C33" s="109"/>
    </row>
    <row r="34" spans="1:4" s="3" customFormat="1" x14ac:dyDescent="0.3">
      <c r="A34" s="32"/>
      <c r="C34" s="56"/>
    </row>
    <row r="35" spans="1:4" s="3" customFormat="1" x14ac:dyDescent="0.3">
      <c r="A35" s="32"/>
      <c r="B35" s="139" t="s">
        <v>440</v>
      </c>
      <c r="C35" s="109"/>
    </row>
    <row r="36" spans="1:4" s="3" customFormat="1" x14ac:dyDescent="0.3">
      <c r="A36" s="32"/>
      <c r="C36" s="56"/>
    </row>
    <row r="37" spans="1:4" s="3" customFormat="1" x14ac:dyDescent="0.3">
      <c r="A37" s="32"/>
      <c r="B37" s="3" t="s">
        <v>44</v>
      </c>
      <c r="C37" s="109"/>
    </row>
    <row r="38" spans="1:4" s="3" customFormat="1" x14ac:dyDescent="0.3">
      <c r="A38" s="32"/>
      <c r="C38" s="56"/>
    </row>
    <row r="39" spans="1:4" s="3" customFormat="1" x14ac:dyDescent="0.3">
      <c r="A39" s="32"/>
      <c r="B39" s="3" t="s">
        <v>39</v>
      </c>
      <c r="C39" s="109"/>
    </row>
    <row r="40" spans="1:4" s="3" customFormat="1" x14ac:dyDescent="0.3">
      <c r="A40" s="32"/>
      <c r="B40" s="30"/>
      <c r="C40" s="56"/>
      <c r="D40" s="30"/>
    </row>
    <row r="41" spans="1:4" s="3" customFormat="1" x14ac:dyDescent="0.3">
      <c r="A41" s="32"/>
      <c r="B41" s="30" t="s">
        <v>250</v>
      </c>
      <c r="C41" s="109"/>
      <c r="D41" s="30"/>
    </row>
    <row r="42" spans="1:4" s="3" customFormat="1" x14ac:dyDescent="0.3">
      <c r="A42" s="32"/>
      <c r="B42" s="30"/>
      <c r="C42" s="56"/>
      <c r="D42" s="30"/>
    </row>
    <row r="43" spans="1:4" s="3" customFormat="1" x14ac:dyDescent="0.3">
      <c r="A43" s="32"/>
      <c r="B43" s="30"/>
      <c r="C43" s="56"/>
      <c r="D43" s="30"/>
    </row>
    <row r="44" spans="1:4" s="3" customFormat="1" x14ac:dyDescent="0.3">
      <c r="A44" s="32"/>
      <c r="B44" s="30"/>
      <c r="C44" s="56"/>
      <c r="D44" s="30"/>
    </row>
    <row r="45" spans="1:4" s="3" customFormat="1" x14ac:dyDescent="0.3">
      <c r="A45" s="32"/>
      <c r="B45" s="30"/>
      <c r="C45" s="56"/>
      <c r="D45" s="30"/>
    </row>
    <row r="46" spans="1:4" s="3" customFormat="1" x14ac:dyDescent="0.3">
      <c r="A46" s="32"/>
      <c r="B46" s="30"/>
      <c r="C46" s="56"/>
      <c r="D46" s="30"/>
    </row>
    <row r="47" spans="1:4" s="3" customFormat="1" x14ac:dyDescent="0.3">
      <c r="A47" s="32"/>
      <c r="B47" s="30"/>
      <c r="C47" s="56"/>
      <c r="D47" s="30"/>
    </row>
    <row r="48" spans="1:4" s="3" customFormat="1" x14ac:dyDescent="0.3">
      <c r="A48" s="32"/>
      <c r="B48" s="30"/>
      <c r="C48" s="56"/>
      <c r="D48" s="30"/>
    </row>
    <row r="49" spans="1:4" s="3" customFormat="1" x14ac:dyDescent="0.3">
      <c r="A49" s="32"/>
      <c r="B49" s="30"/>
      <c r="C49" s="56"/>
      <c r="D49" s="30"/>
    </row>
    <row r="50" spans="1:4" s="3" customFormat="1" x14ac:dyDescent="0.3">
      <c r="A50" s="32"/>
      <c r="B50" s="30"/>
      <c r="C50" s="56"/>
      <c r="D50" s="30"/>
    </row>
    <row r="51" spans="1:4" s="3" customFormat="1" x14ac:dyDescent="0.3">
      <c r="A51" s="32"/>
      <c r="B51" s="30"/>
      <c r="C51" s="56"/>
      <c r="D51" s="30"/>
    </row>
    <row r="52" spans="1:4" s="3" customFormat="1" x14ac:dyDescent="0.3">
      <c r="A52" s="32"/>
      <c r="B52" s="30"/>
      <c r="C52" s="56"/>
      <c r="D52" s="30"/>
    </row>
    <row r="53" spans="1:4" s="3" customFormat="1" x14ac:dyDescent="0.3">
      <c r="A53" s="32"/>
      <c r="B53" s="30"/>
      <c r="C53" s="56"/>
      <c r="D53" s="30"/>
    </row>
    <row r="54" spans="1:4" s="3" customFormat="1" x14ac:dyDescent="0.3">
      <c r="A54" s="32"/>
      <c r="B54" s="30"/>
      <c r="C54" s="56"/>
      <c r="D54" s="30"/>
    </row>
    <row r="55" spans="1:4" s="3" customFormat="1" x14ac:dyDescent="0.3">
      <c r="A55" s="32"/>
      <c r="B55" s="30"/>
      <c r="C55" s="56"/>
      <c r="D55" s="30"/>
    </row>
    <row r="56" spans="1:4" s="3" customFormat="1" x14ac:dyDescent="0.3">
      <c r="A56" s="32"/>
      <c r="B56" s="30"/>
      <c r="C56" s="56"/>
      <c r="D56" s="30"/>
    </row>
    <row r="57" spans="1:4" s="3" customFormat="1" x14ac:dyDescent="0.3">
      <c r="A57" s="32"/>
      <c r="B57" s="30"/>
      <c r="C57" s="56"/>
      <c r="D57" s="30"/>
    </row>
    <row r="58" spans="1:4" s="3" customFormat="1" x14ac:dyDescent="0.3">
      <c r="A58" s="32"/>
      <c r="B58" s="30"/>
      <c r="C58" s="56"/>
      <c r="D58" s="30"/>
    </row>
    <row r="59" spans="1:4" s="3" customFormat="1" x14ac:dyDescent="0.3">
      <c r="A59" s="32"/>
      <c r="B59" s="30"/>
      <c r="C59" s="56"/>
      <c r="D59" s="30"/>
    </row>
    <row r="60" spans="1:4" s="3" customFormat="1" x14ac:dyDescent="0.3">
      <c r="A60" s="32"/>
      <c r="B60" s="30"/>
      <c r="C60" s="56"/>
      <c r="D60" s="30"/>
    </row>
    <row r="61" spans="1:4" s="3" customFormat="1" x14ac:dyDescent="0.3">
      <c r="A61" s="32"/>
      <c r="B61" s="30"/>
      <c r="C61" s="56"/>
      <c r="D61" s="30"/>
    </row>
    <row r="62" spans="1:4" s="3" customFormat="1" x14ac:dyDescent="0.3">
      <c r="A62" s="32"/>
      <c r="B62" s="30"/>
      <c r="C62" s="56"/>
      <c r="D62" s="30"/>
    </row>
    <row r="63" spans="1:4" s="3" customFormat="1" x14ac:dyDescent="0.3">
      <c r="A63" s="32"/>
      <c r="B63" s="30"/>
      <c r="C63" s="56"/>
      <c r="D63" s="30"/>
    </row>
    <row r="64" spans="1:4" s="3" customFormat="1" x14ac:dyDescent="0.3">
      <c r="A64" s="32"/>
      <c r="B64" s="30"/>
      <c r="C64" s="56"/>
      <c r="D64" s="30"/>
    </row>
    <row r="65" spans="1:4" s="3" customFormat="1" x14ac:dyDescent="0.3">
      <c r="A65" s="32"/>
      <c r="B65" s="30"/>
      <c r="C65" s="56"/>
      <c r="D65" s="30"/>
    </row>
    <row r="66" spans="1:4" s="3" customFormat="1" x14ac:dyDescent="0.3">
      <c r="A66" s="32"/>
      <c r="B66" s="30"/>
      <c r="C66" s="56"/>
      <c r="D66" s="30"/>
    </row>
    <row r="67" spans="1:4" s="3" customFormat="1" x14ac:dyDescent="0.3">
      <c r="A67" s="32"/>
      <c r="B67" s="30"/>
      <c r="C67" s="56"/>
      <c r="D67" s="30"/>
    </row>
    <row r="68" spans="1:4" s="3" customFormat="1" x14ac:dyDescent="0.3">
      <c r="A68" s="32"/>
      <c r="B68" s="30"/>
      <c r="C68" s="56"/>
      <c r="D68" s="30"/>
    </row>
    <row r="69" spans="1:4" s="3" customFormat="1" x14ac:dyDescent="0.3">
      <c r="A69" s="32"/>
      <c r="B69" s="30"/>
      <c r="C69" s="56"/>
      <c r="D69" s="30"/>
    </row>
    <row r="70" spans="1:4" s="3" customFormat="1" x14ac:dyDescent="0.3">
      <c r="A70" s="32"/>
      <c r="B70" s="30"/>
      <c r="C70" s="56"/>
      <c r="D70" s="30"/>
    </row>
    <row r="71" spans="1:4" s="3" customFormat="1" x14ac:dyDescent="0.3">
      <c r="A71" s="32"/>
      <c r="B71" s="30"/>
      <c r="C71" s="56"/>
      <c r="D71" s="30"/>
    </row>
    <row r="72" spans="1:4" s="3" customFormat="1" x14ac:dyDescent="0.3">
      <c r="A72" s="32"/>
      <c r="B72" s="30"/>
      <c r="C72" s="56"/>
      <c r="D72" s="30"/>
    </row>
    <row r="73" spans="1:4" s="3" customFormat="1" x14ac:dyDescent="0.3">
      <c r="A73" s="32"/>
      <c r="B73" s="30"/>
      <c r="C73" s="56"/>
      <c r="D73" s="30"/>
    </row>
    <row r="74" spans="1:4" s="3" customFormat="1" x14ac:dyDescent="0.3">
      <c r="A74" s="32"/>
      <c r="B74" s="30"/>
      <c r="C74" s="56"/>
      <c r="D74" s="30"/>
    </row>
    <row r="75" spans="1:4" s="3" customFormat="1" x14ac:dyDescent="0.3">
      <c r="A75" s="32"/>
      <c r="B75" s="30"/>
      <c r="C75" s="56"/>
      <c r="D75" s="30"/>
    </row>
    <row r="76" spans="1:4" s="3" customFormat="1" x14ac:dyDescent="0.3">
      <c r="A76" s="32"/>
      <c r="B76" s="30"/>
      <c r="C76" s="56"/>
      <c r="D76" s="30"/>
    </row>
    <row r="77" spans="1:4" s="3" customFormat="1" x14ac:dyDescent="0.3">
      <c r="A77" s="32"/>
      <c r="B77" s="30"/>
      <c r="C77" s="56"/>
      <c r="D77" s="30"/>
    </row>
    <row r="78" spans="1:4" s="3" customFormat="1" x14ac:dyDescent="0.3">
      <c r="A78" s="32"/>
      <c r="B78" s="30"/>
      <c r="C78" s="56"/>
      <c r="D78" s="30"/>
    </row>
    <row r="79" spans="1:4" s="3" customFormat="1" x14ac:dyDescent="0.3">
      <c r="A79" s="32"/>
      <c r="B79" s="30"/>
      <c r="C79" s="56"/>
      <c r="D79" s="30"/>
    </row>
    <row r="80" spans="1:4" s="3" customFormat="1" x14ac:dyDescent="0.3">
      <c r="A80" s="32"/>
      <c r="B80" s="30"/>
      <c r="C80" s="56"/>
      <c r="D80" s="30"/>
    </row>
    <row r="81" spans="1:4" s="3" customFormat="1" x14ac:dyDescent="0.3">
      <c r="A81" s="32"/>
      <c r="B81" s="30"/>
      <c r="C81" s="56"/>
      <c r="D81" s="30"/>
    </row>
    <row r="82" spans="1:4" s="3" customFormat="1" x14ac:dyDescent="0.3">
      <c r="A82" s="32"/>
      <c r="B82" s="30"/>
      <c r="C82" s="56"/>
      <c r="D82" s="30"/>
    </row>
    <row r="83" spans="1:4" s="3" customFormat="1" x14ac:dyDescent="0.3">
      <c r="A83" s="32"/>
      <c r="B83" s="30"/>
      <c r="C83" s="56"/>
      <c r="D83" s="30"/>
    </row>
    <row r="84" spans="1:4" s="3" customFormat="1" x14ac:dyDescent="0.3">
      <c r="A84" s="32"/>
      <c r="B84" s="30"/>
      <c r="C84" s="56"/>
      <c r="D84" s="30"/>
    </row>
    <row r="85" spans="1:4" s="3" customFormat="1" x14ac:dyDescent="0.3">
      <c r="A85" s="32"/>
      <c r="B85" s="30"/>
      <c r="C85" s="56"/>
      <c r="D85" s="30"/>
    </row>
    <row r="86" spans="1:4" s="3" customFormat="1" x14ac:dyDescent="0.3">
      <c r="A86" s="32"/>
      <c r="B86" s="30"/>
      <c r="C86" s="56"/>
      <c r="D86" s="30"/>
    </row>
    <row r="87" spans="1:4" s="3" customFormat="1" x14ac:dyDescent="0.3">
      <c r="A87" s="32"/>
      <c r="B87" s="30"/>
      <c r="C87" s="56"/>
      <c r="D87" s="30"/>
    </row>
    <row r="88" spans="1:4" s="3" customFormat="1" x14ac:dyDescent="0.3">
      <c r="A88" s="32"/>
      <c r="B88" s="30"/>
      <c r="C88" s="56"/>
      <c r="D88" s="30"/>
    </row>
    <row r="89" spans="1:4" s="3" customFormat="1" x14ac:dyDescent="0.3">
      <c r="A89" s="32"/>
      <c r="B89" s="30"/>
      <c r="C89" s="56"/>
      <c r="D89" s="30"/>
    </row>
    <row r="90" spans="1:4" s="3" customFormat="1" x14ac:dyDescent="0.3">
      <c r="A90" s="32"/>
      <c r="B90" s="30"/>
      <c r="C90" s="56"/>
      <c r="D90" s="30"/>
    </row>
    <row r="91" spans="1:4" s="3" customFormat="1" x14ac:dyDescent="0.3">
      <c r="A91" s="32"/>
      <c r="B91" s="30"/>
      <c r="C91" s="56"/>
      <c r="D91" s="30"/>
    </row>
    <row r="92" spans="1:4" s="3" customFormat="1" x14ac:dyDescent="0.3">
      <c r="A92" s="32"/>
      <c r="B92" s="30"/>
      <c r="C92" s="56"/>
      <c r="D92" s="30"/>
    </row>
    <row r="93" spans="1:4" s="3" customFormat="1" x14ac:dyDescent="0.3">
      <c r="A93" s="32"/>
      <c r="B93" s="30"/>
      <c r="C93" s="56"/>
      <c r="D93" s="30"/>
    </row>
    <row r="94" spans="1:4" s="3" customFormat="1" x14ac:dyDescent="0.3">
      <c r="A94" s="32"/>
      <c r="B94" s="30"/>
      <c r="C94" s="56"/>
      <c r="D94" s="30"/>
    </row>
    <row r="95" spans="1:4" s="3" customFormat="1" x14ac:dyDescent="0.3">
      <c r="A95" s="32"/>
      <c r="B95" s="30"/>
      <c r="C95" s="56"/>
      <c r="D95" s="30"/>
    </row>
    <row r="96" spans="1:4" s="3" customFormat="1" x14ac:dyDescent="0.3">
      <c r="A96" s="32"/>
      <c r="B96" s="30"/>
      <c r="C96" s="56"/>
      <c r="D96" s="30"/>
    </row>
    <row r="97" spans="1:4" s="3" customFormat="1" x14ac:dyDescent="0.3">
      <c r="A97" s="32"/>
      <c r="B97" s="30"/>
      <c r="C97" s="56"/>
      <c r="D97" s="30"/>
    </row>
    <row r="98" spans="1:4" s="3" customFormat="1" x14ac:dyDescent="0.3">
      <c r="A98" s="32"/>
      <c r="B98" s="30"/>
      <c r="C98" s="56"/>
      <c r="D98" s="30"/>
    </row>
    <row r="99" spans="1:4" s="3" customFormat="1" x14ac:dyDescent="0.3">
      <c r="A99" s="32"/>
      <c r="B99" s="30"/>
      <c r="C99" s="56"/>
      <c r="D99" s="30"/>
    </row>
    <row r="100" spans="1:4" s="3" customFormat="1" x14ac:dyDescent="0.3">
      <c r="A100" s="32"/>
      <c r="B100" s="30"/>
      <c r="C100" s="56"/>
      <c r="D100" s="30"/>
    </row>
    <row r="101" spans="1:4" s="3" customFormat="1" x14ac:dyDescent="0.3">
      <c r="A101" s="32"/>
      <c r="B101" s="30"/>
      <c r="C101" s="56"/>
      <c r="D101" s="30"/>
    </row>
    <row r="102" spans="1:4" s="3" customFormat="1" x14ac:dyDescent="0.3">
      <c r="A102" s="32"/>
      <c r="B102" s="30"/>
      <c r="C102" s="56"/>
      <c r="D102" s="30"/>
    </row>
    <row r="103" spans="1:4" s="3" customFormat="1" x14ac:dyDescent="0.3">
      <c r="A103" s="32"/>
      <c r="B103" s="30"/>
      <c r="C103" s="56"/>
      <c r="D103" s="30"/>
    </row>
    <row r="104" spans="1:4" s="3" customFormat="1" x14ac:dyDescent="0.3">
      <c r="A104" s="32"/>
      <c r="B104" s="30"/>
      <c r="C104" s="56"/>
      <c r="D104" s="30"/>
    </row>
    <row r="105" spans="1:4" s="3" customFormat="1" x14ac:dyDescent="0.3">
      <c r="A105" s="32"/>
      <c r="B105" s="30"/>
      <c r="C105" s="56"/>
      <c r="D105" s="30"/>
    </row>
    <row r="106" spans="1:4" s="3" customFormat="1" x14ac:dyDescent="0.3">
      <c r="A106" s="32"/>
      <c r="B106" s="30"/>
      <c r="C106" s="56"/>
      <c r="D106" s="30"/>
    </row>
    <row r="107" spans="1:4" s="3" customFormat="1" x14ac:dyDescent="0.3">
      <c r="A107" s="32"/>
      <c r="B107" s="30"/>
      <c r="C107" s="56"/>
      <c r="D107" s="30"/>
    </row>
    <row r="108" spans="1:4" s="3" customFormat="1" x14ac:dyDescent="0.3">
      <c r="A108" s="32"/>
      <c r="B108" s="30"/>
      <c r="C108" s="56"/>
      <c r="D108" s="30"/>
    </row>
    <row r="109" spans="1:4" s="3" customFormat="1" x14ac:dyDescent="0.3">
      <c r="A109" s="32"/>
      <c r="B109" s="30"/>
      <c r="C109" s="56"/>
      <c r="D109" s="30"/>
    </row>
    <row r="110" spans="1:4" s="3" customFormat="1" x14ac:dyDescent="0.3">
      <c r="A110" s="32"/>
      <c r="B110" s="30"/>
      <c r="C110" s="56"/>
      <c r="D110" s="30"/>
    </row>
    <row r="111" spans="1:4" s="3" customFormat="1" x14ac:dyDescent="0.3">
      <c r="A111" s="32"/>
      <c r="B111" s="30"/>
      <c r="C111" s="56"/>
      <c r="D111" s="30"/>
    </row>
    <row r="112" spans="1:4" s="3" customFormat="1" x14ac:dyDescent="0.3">
      <c r="A112" s="32"/>
      <c r="B112" s="30"/>
      <c r="C112" s="56"/>
      <c r="D112" s="30"/>
    </row>
    <row r="113" spans="1:4" s="3" customFormat="1" x14ac:dyDescent="0.3">
      <c r="A113" s="32"/>
      <c r="B113" s="30"/>
      <c r="C113" s="56"/>
      <c r="D113" s="30"/>
    </row>
    <row r="114" spans="1:4" s="3" customFormat="1" x14ac:dyDescent="0.3">
      <c r="A114" s="32"/>
      <c r="B114" s="30"/>
      <c r="C114" s="56"/>
      <c r="D114" s="30"/>
    </row>
    <row r="115" spans="1:4" s="3" customFormat="1" x14ac:dyDescent="0.3">
      <c r="A115" s="32"/>
      <c r="B115" s="30"/>
      <c r="C115" s="56"/>
      <c r="D115" s="30"/>
    </row>
    <row r="116" spans="1:4" s="3" customFormat="1" x14ac:dyDescent="0.3">
      <c r="A116" s="32"/>
      <c r="B116" s="30"/>
      <c r="C116" s="56"/>
      <c r="D116" s="30"/>
    </row>
    <row r="117" spans="1:4" s="3" customFormat="1" x14ac:dyDescent="0.3">
      <c r="A117" s="32"/>
      <c r="B117" s="30"/>
      <c r="C117" s="56"/>
      <c r="D117" s="30"/>
    </row>
    <row r="118" spans="1:4" s="3" customFormat="1" x14ac:dyDescent="0.3">
      <c r="A118" s="32"/>
      <c r="B118" s="30"/>
      <c r="C118" s="56"/>
      <c r="D118" s="30"/>
    </row>
    <row r="119" spans="1:4" s="3" customFormat="1" x14ac:dyDescent="0.3">
      <c r="A119" s="32"/>
      <c r="B119" s="30"/>
      <c r="C119" s="56"/>
      <c r="D119" s="30"/>
    </row>
    <row r="120" spans="1:4" s="3" customFormat="1" x14ac:dyDescent="0.3">
      <c r="A120" s="32"/>
      <c r="B120" s="30"/>
      <c r="C120" s="56"/>
      <c r="D120" s="30"/>
    </row>
    <row r="121" spans="1:4" s="3" customFormat="1" x14ac:dyDescent="0.3">
      <c r="A121" s="32"/>
      <c r="B121" s="30"/>
      <c r="C121" s="56"/>
      <c r="D121" s="30"/>
    </row>
    <row r="122" spans="1:4" s="3" customFormat="1" x14ac:dyDescent="0.3">
      <c r="A122" s="32"/>
      <c r="B122" s="30"/>
      <c r="C122" s="56"/>
      <c r="D122" s="30"/>
    </row>
    <row r="123" spans="1:4" s="3" customFormat="1" x14ac:dyDescent="0.3">
      <c r="A123" s="32"/>
      <c r="B123" s="30"/>
      <c r="C123" s="56"/>
      <c r="D123" s="30"/>
    </row>
    <row r="124" spans="1:4" s="3" customFormat="1" x14ac:dyDescent="0.3">
      <c r="A124" s="32"/>
      <c r="B124" s="30"/>
      <c r="C124" s="56"/>
      <c r="D124" s="30"/>
    </row>
    <row r="125" spans="1:4" s="3" customFormat="1" x14ac:dyDescent="0.3">
      <c r="A125" s="32"/>
      <c r="B125" s="30"/>
      <c r="C125" s="56"/>
      <c r="D125" s="30"/>
    </row>
    <row r="126" spans="1:4" s="3" customFormat="1" x14ac:dyDescent="0.3">
      <c r="A126" s="32"/>
      <c r="B126" s="30"/>
      <c r="C126" s="56"/>
      <c r="D126" s="30"/>
    </row>
    <row r="127" spans="1:4" s="3" customFormat="1" x14ac:dyDescent="0.3">
      <c r="A127" s="32"/>
      <c r="B127" s="30"/>
      <c r="C127" s="56"/>
      <c r="D127" s="30"/>
    </row>
    <row r="128" spans="1:4" s="3" customFormat="1" x14ac:dyDescent="0.3">
      <c r="A128" s="32"/>
      <c r="B128" s="30"/>
      <c r="C128" s="56"/>
      <c r="D128" s="30"/>
    </row>
    <row r="129" spans="1:4" s="3" customFormat="1" x14ac:dyDescent="0.3">
      <c r="A129" s="32"/>
      <c r="B129" s="30"/>
      <c r="C129" s="56"/>
      <c r="D129" s="30"/>
    </row>
    <row r="130" spans="1:4" s="3" customFormat="1" x14ac:dyDescent="0.3">
      <c r="A130" s="32"/>
      <c r="B130" s="30"/>
      <c r="C130" s="56"/>
      <c r="D130" s="30"/>
    </row>
    <row r="131" spans="1:4" s="3" customFormat="1" x14ac:dyDescent="0.3">
      <c r="A131" s="32"/>
      <c r="B131" s="30"/>
      <c r="C131" s="56"/>
      <c r="D131" s="30"/>
    </row>
    <row r="132" spans="1:4" s="3" customFormat="1" x14ac:dyDescent="0.3">
      <c r="A132" s="32"/>
      <c r="B132" s="30"/>
      <c r="C132" s="56"/>
      <c r="D132" s="30"/>
    </row>
    <row r="133" spans="1:4" s="3" customFormat="1" x14ac:dyDescent="0.3">
      <c r="A133" s="32"/>
      <c r="B133" s="30"/>
      <c r="C133" s="56"/>
      <c r="D133" s="30"/>
    </row>
    <row r="134" spans="1:4" s="3" customFormat="1" x14ac:dyDescent="0.3">
      <c r="A134" s="32"/>
      <c r="B134" s="30"/>
      <c r="C134" s="56"/>
      <c r="D134" s="30"/>
    </row>
    <row r="135" spans="1:4" s="3" customFormat="1" x14ac:dyDescent="0.3">
      <c r="A135" s="32"/>
      <c r="B135" s="30"/>
      <c r="C135" s="56"/>
      <c r="D135" s="30"/>
    </row>
    <row r="136" spans="1:4" s="3" customFormat="1" x14ac:dyDescent="0.3">
      <c r="A136" s="32"/>
      <c r="B136" s="30"/>
      <c r="C136" s="56"/>
      <c r="D136" s="30"/>
    </row>
    <row r="137" spans="1:4" s="3" customFormat="1" x14ac:dyDescent="0.3">
      <c r="A137" s="32"/>
      <c r="B137" s="30"/>
      <c r="C137" s="56"/>
      <c r="D137" s="30"/>
    </row>
    <row r="138" spans="1:4" s="3" customFormat="1" x14ac:dyDescent="0.3">
      <c r="A138" s="32"/>
      <c r="B138" s="30"/>
      <c r="C138" s="56"/>
      <c r="D138" s="30"/>
    </row>
    <row r="139" spans="1:4" s="3" customFormat="1" x14ac:dyDescent="0.3">
      <c r="A139" s="32"/>
      <c r="B139" s="30"/>
      <c r="C139" s="56"/>
      <c r="D139" s="30"/>
    </row>
    <row r="140" spans="1:4" s="3" customFormat="1" x14ac:dyDescent="0.3">
      <c r="A140" s="32"/>
      <c r="B140" s="30"/>
      <c r="C140" s="56"/>
      <c r="D140" s="30"/>
    </row>
    <row r="141" spans="1:4" s="3" customFormat="1" x14ac:dyDescent="0.3">
      <c r="A141" s="32"/>
      <c r="B141" s="30"/>
      <c r="C141" s="56"/>
      <c r="D141" s="30"/>
    </row>
    <row r="142" spans="1:4" s="3" customFormat="1" x14ac:dyDescent="0.3">
      <c r="A142" s="32"/>
      <c r="B142" s="30"/>
      <c r="C142" s="56"/>
      <c r="D142" s="30"/>
    </row>
    <row r="143" spans="1:4" s="3" customFormat="1" x14ac:dyDescent="0.3">
      <c r="A143" s="32"/>
      <c r="B143" s="30"/>
      <c r="C143" s="56"/>
      <c r="D143" s="30"/>
    </row>
    <row r="144" spans="1:4" s="3" customFormat="1" x14ac:dyDescent="0.3">
      <c r="A144" s="32"/>
      <c r="B144" s="30"/>
      <c r="C144" s="56"/>
      <c r="D144" s="30"/>
    </row>
    <row r="145" spans="1:4" s="3" customFormat="1" x14ac:dyDescent="0.3">
      <c r="A145" s="32"/>
      <c r="B145" s="30"/>
      <c r="C145" s="56"/>
      <c r="D145" s="30"/>
    </row>
    <row r="146" spans="1:4" s="3" customFormat="1" x14ac:dyDescent="0.3">
      <c r="A146" s="32"/>
      <c r="B146" s="30"/>
      <c r="C146" s="56"/>
      <c r="D146" s="30"/>
    </row>
    <row r="147" spans="1:4" s="3" customFormat="1" x14ac:dyDescent="0.3">
      <c r="A147" s="32"/>
      <c r="B147" s="30"/>
      <c r="C147" s="56"/>
      <c r="D147" s="30"/>
    </row>
    <row r="148" spans="1:4" s="3" customFormat="1" x14ac:dyDescent="0.3">
      <c r="A148" s="32"/>
      <c r="B148" s="30"/>
      <c r="C148" s="56"/>
      <c r="D148" s="30"/>
    </row>
    <row r="149" spans="1:4" s="3" customFormat="1" x14ac:dyDescent="0.3">
      <c r="A149" s="32"/>
      <c r="B149" s="30"/>
      <c r="C149" s="56"/>
      <c r="D149" s="30"/>
    </row>
    <row r="150" spans="1:4" s="3" customFormat="1" x14ac:dyDescent="0.3">
      <c r="A150" s="32"/>
      <c r="B150" s="30"/>
      <c r="C150" s="56"/>
      <c r="D150" s="30"/>
    </row>
    <row r="151" spans="1:4" s="3" customFormat="1" x14ac:dyDescent="0.3">
      <c r="A151" s="32"/>
      <c r="B151" s="30"/>
      <c r="C151" s="56"/>
      <c r="D151" s="30"/>
    </row>
    <row r="152" spans="1:4" s="3" customFormat="1" x14ac:dyDescent="0.3">
      <c r="A152" s="32"/>
      <c r="B152" s="30"/>
      <c r="C152" s="56"/>
      <c r="D152" s="30"/>
    </row>
    <row r="153" spans="1:4" s="3" customFormat="1" x14ac:dyDescent="0.3">
      <c r="A153" s="32"/>
      <c r="B153" s="30"/>
      <c r="C153" s="56"/>
      <c r="D153" s="30"/>
    </row>
    <row r="154" spans="1:4" s="3" customFormat="1" x14ac:dyDescent="0.3">
      <c r="A154" s="32"/>
      <c r="B154" s="30"/>
      <c r="C154" s="56"/>
      <c r="D154" s="30"/>
    </row>
    <row r="155" spans="1:4" s="3" customFormat="1" x14ac:dyDescent="0.3">
      <c r="A155" s="32"/>
      <c r="B155" s="30"/>
      <c r="C155" s="56"/>
      <c r="D155" s="30"/>
    </row>
    <row r="156" spans="1:4" s="3" customFormat="1" x14ac:dyDescent="0.3">
      <c r="A156" s="32"/>
      <c r="B156" s="30"/>
      <c r="C156" s="56"/>
      <c r="D156" s="30"/>
    </row>
    <row r="157" spans="1:4" s="3" customFormat="1" x14ac:dyDescent="0.3">
      <c r="A157" s="32"/>
      <c r="B157" s="30"/>
      <c r="C157" s="56"/>
      <c r="D157" s="30"/>
    </row>
    <row r="158" spans="1:4" s="3" customFormat="1" x14ac:dyDescent="0.3">
      <c r="A158" s="32"/>
      <c r="B158" s="30"/>
      <c r="C158" s="56"/>
      <c r="D158" s="30"/>
    </row>
    <row r="159" spans="1:4" s="3" customFormat="1" x14ac:dyDescent="0.3">
      <c r="A159" s="32"/>
      <c r="B159" s="30"/>
      <c r="C159" s="56"/>
      <c r="D159" s="30"/>
    </row>
    <row r="160" spans="1:4" s="3" customFormat="1" x14ac:dyDescent="0.3">
      <c r="A160" s="32"/>
      <c r="B160" s="30"/>
      <c r="C160" s="56"/>
      <c r="D160" s="30"/>
    </row>
    <row r="161" spans="1:4" s="3" customFormat="1" x14ac:dyDescent="0.3">
      <c r="A161" s="32"/>
      <c r="B161" s="30"/>
      <c r="C161" s="56"/>
      <c r="D161" s="30"/>
    </row>
    <row r="162" spans="1:4" s="3" customFormat="1" x14ac:dyDescent="0.3">
      <c r="A162" s="32"/>
      <c r="B162" s="30"/>
      <c r="C162" s="56"/>
      <c r="D162" s="30"/>
    </row>
    <row r="163" spans="1:4" s="3" customFormat="1" x14ac:dyDescent="0.3">
      <c r="A163" s="32"/>
      <c r="B163" s="30"/>
      <c r="C163" s="56"/>
      <c r="D163" s="30"/>
    </row>
    <row r="164" spans="1:4" s="3" customFormat="1" x14ac:dyDescent="0.3">
      <c r="A164" s="32"/>
      <c r="B164" s="30"/>
      <c r="C164" s="56"/>
      <c r="D164" s="30"/>
    </row>
    <row r="165" spans="1:4" s="3" customFormat="1" x14ac:dyDescent="0.3">
      <c r="A165" s="32"/>
      <c r="B165" s="30"/>
      <c r="C165" s="56"/>
      <c r="D165" s="30"/>
    </row>
    <row r="166" spans="1:4" s="3" customFormat="1" x14ac:dyDescent="0.3">
      <c r="A166" s="32"/>
      <c r="B166" s="30"/>
      <c r="C166" s="56"/>
      <c r="D166" s="30"/>
    </row>
    <row r="167" spans="1:4" s="3" customFormat="1" x14ac:dyDescent="0.3">
      <c r="A167" s="32"/>
      <c r="B167" s="30"/>
      <c r="C167" s="56"/>
      <c r="D167" s="30"/>
    </row>
    <row r="168" spans="1:4" s="3" customFormat="1" x14ac:dyDescent="0.3">
      <c r="A168" s="32"/>
      <c r="B168" s="30"/>
      <c r="C168" s="56"/>
      <c r="D168" s="30"/>
    </row>
    <row r="169" spans="1:4" s="3" customFormat="1" x14ac:dyDescent="0.3">
      <c r="A169" s="32"/>
      <c r="B169" s="30"/>
      <c r="C169" s="56"/>
      <c r="D169" s="30"/>
    </row>
    <row r="170" spans="1:4" s="3" customFormat="1" x14ac:dyDescent="0.3">
      <c r="A170" s="32"/>
      <c r="B170" s="30"/>
      <c r="C170" s="56"/>
      <c r="D170" s="30"/>
    </row>
    <row r="171" spans="1:4" s="3" customFormat="1" x14ac:dyDescent="0.3">
      <c r="A171" s="32"/>
      <c r="B171" s="30"/>
      <c r="C171" s="56"/>
      <c r="D171" s="30"/>
    </row>
    <row r="172" spans="1:4" s="3" customFormat="1" x14ac:dyDescent="0.3">
      <c r="A172" s="32"/>
      <c r="B172" s="30"/>
      <c r="C172" s="56"/>
      <c r="D172" s="30"/>
    </row>
    <row r="173" spans="1:4" s="3" customFormat="1" x14ac:dyDescent="0.3">
      <c r="A173" s="32"/>
      <c r="B173" s="30"/>
      <c r="C173" s="56"/>
      <c r="D173" s="30"/>
    </row>
    <row r="174" spans="1:4" s="3" customFormat="1" x14ac:dyDescent="0.3">
      <c r="A174" s="32"/>
      <c r="B174" s="30"/>
      <c r="C174" s="56"/>
      <c r="D174" s="30"/>
    </row>
    <row r="175" spans="1:4" s="3" customFormat="1" x14ac:dyDescent="0.3">
      <c r="A175" s="32"/>
      <c r="B175" s="30"/>
      <c r="C175" s="56"/>
      <c r="D175" s="30"/>
    </row>
    <row r="176" spans="1:4" s="3" customFormat="1" x14ac:dyDescent="0.3">
      <c r="A176" s="32"/>
      <c r="B176" s="30"/>
      <c r="C176" s="56"/>
      <c r="D176" s="30"/>
    </row>
    <row r="177" spans="1:4" s="3" customFormat="1" x14ac:dyDescent="0.3">
      <c r="A177" s="32"/>
      <c r="B177" s="30"/>
      <c r="C177" s="56"/>
      <c r="D177" s="30"/>
    </row>
    <row r="178" spans="1:4" s="3" customFormat="1" x14ac:dyDescent="0.3">
      <c r="A178" s="32"/>
      <c r="B178" s="30"/>
      <c r="C178" s="56"/>
      <c r="D178" s="30"/>
    </row>
    <row r="179" spans="1:4" s="3" customFormat="1" x14ac:dyDescent="0.3">
      <c r="A179" s="32"/>
      <c r="B179" s="30"/>
      <c r="C179" s="56"/>
      <c r="D179" s="30"/>
    </row>
    <row r="180" spans="1:4" s="3" customFormat="1" x14ac:dyDescent="0.3">
      <c r="A180" s="32"/>
      <c r="B180" s="30"/>
      <c r="C180" s="56"/>
      <c r="D180" s="30"/>
    </row>
    <row r="181" spans="1:4" s="3" customFormat="1" x14ac:dyDescent="0.3">
      <c r="A181" s="32"/>
      <c r="B181" s="30"/>
      <c r="C181" s="56"/>
      <c r="D181" s="30"/>
    </row>
    <row r="182" spans="1:4" s="3" customFormat="1" x14ac:dyDescent="0.3">
      <c r="A182" s="32"/>
      <c r="B182" s="30"/>
      <c r="C182" s="56"/>
      <c r="D182" s="30"/>
    </row>
    <row r="183" spans="1:4" s="3" customFormat="1" x14ac:dyDescent="0.3">
      <c r="A183" s="32"/>
      <c r="B183" s="30"/>
      <c r="C183" s="56"/>
      <c r="D183" s="30"/>
    </row>
  </sheetData>
  <mergeCells count="2">
    <mergeCell ref="A1:C2"/>
    <mergeCell ref="E1:E2"/>
  </mergeCells>
  <hyperlinks>
    <hyperlink ref="E1:E2" location="'Menu principal'!A1" display="Menu principal" xr:uid="{E5EC13F4-63E0-47FD-B318-4BF72C0E768E}"/>
  </hyperlink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258987-B738-4CC6-8E0D-24CE542285C4}">
          <x14:formula1>
            <xm:f>Liste!$B$1:$B$2</xm:f>
          </x14:formula1>
          <xm:sqref>C10 C12:C14 C22 C20 C18 C16 C6 C8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489FD5E5DC8D40871A0D20D13AB196" ma:contentTypeVersion="13" ma:contentTypeDescription="Create a new document." ma:contentTypeScope="" ma:versionID="0c33cd9d1ed19aa828aefc7fcc7284ae">
  <xsd:schema xmlns:xsd="http://www.w3.org/2001/XMLSchema" xmlns:xs="http://www.w3.org/2001/XMLSchema" xmlns:p="http://schemas.microsoft.com/office/2006/metadata/properties" xmlns:ns3="81a2e30b-2fd3-4b1b-a87e-cd24e06cc25f" xmlns:ns4="5bf02971-aff0-486c-9f06-5ad91544ecc3" targetNamespace="http://schemas.microsoft.com/office/2006/metadata/properties" ma:root="true" ma:fieldsID="c8f93f3f4186dcd33c192f0a8877c4c1" ns3:_="" ns4:_="">
    <xsd:import namespace="81a2e30b-2fd3-4b1b-a87e-cd24e06cc25f"/>
    <xsd:import namespace="5bf02971-aff0-486c-9f06-5ad91544ec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2e30b-2fd3-4b1b-a87e-cd24e06cc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02971-aff0-486c-9f06-5ad91544ecc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A240F3-2F2A-4266-9AD6-50B36802B27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ED7DCD3-10CD-4006-9519-DBF1AD14348A}">
  <ds:schemaRefs>
    <ds:schemaRef ds:uri="http://schemas.microsoft.com/sharepoint/v3/contenttype/forms"/>
  </ds:schemaRefs>
</ds:datastoreItem>
</file>

<file path=customXml/itemProps3.xml><?xml version="1.0" encoding="utf-8"?>
<ds:datastoreItem xmlns:ds="http://schemas.openxmlformats.org/officeDocument/2006/customXml" ds:itemID="{B954939F-C584-4BCE-9DF0-D0EA978632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2e30b-2fd3-4b1b-a87e-cd24e06cc25f"/>
    <ds:schemaRef ds:uri="5bf02971-aff0-486c-9f06-5ad91544e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Menu principal (2)</vt:lpstr>
      <vt:lpstr>Mode d'emploi</vt:lpstr>
      <vt:lpstr>0. Avant de débuter</vt:lpstr>
      <vt:lpstr>Menu principal</vt:lpstr>
      <vt:lpstr>I.Organisation IV</vt:lpstr>
      <vt:lpstr>II.Vérification identités</vt:lpstr>
      <vt:lpstr>III.Création identités</vt:lpstr>
      <vt:lpstr>IV.Modification identités</vt:lpstr>
      <vt:lpstr>V. Qualité complétude identités</vt:lpstr>
      <vt:lpstr>VI. Gestion identités</vt:lpstr>
      <vt:lpstr>VII. Etat des lieux SI</vt:lpstr>
      <vt:lpstr>VIII. Pilotage</vt:lpstr>
      <vt:lpstr>PLAN ACTIONS</vt:lpstr>
      <vt:lpstr>Feuil3</vt:lpstr>
      <vt:lpstr>Recapitulatif livrables</vt:lpstr>
      <vt:lpstr>GLOSSAIRE</vt:lpstr>
      <vt:lpstr>ETP dédiés - extrait RNIV 2</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Margaux Buguet</dc:creator>
  <cp:lastModifiedBy>Margaux Buguet</cp:lastModifiedBy>
  <dcterms:created xsi:type="dcterms:W3CDTF">2020-07-06T16:49:34Z</dcterms:created>
  <dcterms:modified xsi:type="dcterms:W3CDTF">2022-01-20T16:41:42Z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0x01010015489FD5E5DC8D40871A0D20D13AB196</vt:lpwstr>
  </property>
</Properties>
</file>